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060" windowWidth="15195" windowHeight="8445" activeTab="0"/>
  </bookViews>
  <sheets>
    <sheet name="Projekt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<sst xmlns="http://schemas.openxmlformats.org/spreadsheetml/2006/main" count="75" uniqueCount="74">
  <si>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Dział/Rozdział</t>
  </si>
  <si>
    <t>L.p.</t>
  </si>
  <si>
    <t>Nazwa i lokalizacja zadania inwestycyjnego</t>
  </si>
  <si>
    <t>Wartość kosztorysowa ogółem</t>
  </si>
  <si>
    <t>Planowane nakłady inwestycyjne w 2009r.</t>
  </si>
  <si>
    <t>Razem dział (010)</t>
  </si>
  <si>
    <t>010/01010</t>
  </si>
  <si>
    <t>Budowa kanalizacji sanitarnej Brodnica - Kominy - Gorczenica</t>
  </si>
  <si>
    <t>Budowa kanalizacji w Karbowie przy ul. Sportowej i Wypoczynkowej</t>
  </si>
  <si>
    <t>Budowa kanalizacji w Karbowie ul. Jęczmienna</t>
  </si>
  <si>
    <t>Wykonanie odwiertu studni głębinowej z podłączeniem do hydroforni w Mszanie</t>
  </si>
  <si>
    <t>Budowa odcinka wodociągu w Szymkowie i Kruszynkach</t>
  </si>
  <si>
    <t>Budowa kanalizacji deszczowej w ul. Podgórnej</t>
  </si>
  <si>
    <t>Razem dział (600)</t>
  </si>
  <si>
    <t>600/60016</t>
  </si>
  <si>
    <t>Przebudowa drogi łączącej drogę wojewódzką nr 560 poprzez tereny inwestycyjne we wsi Moczadła, Kominy z miejscowością Gorczenica</t>
  </si>
  <si>
    <t>Przebudowa ul Żmijewskiej w Karbowie</t>
  </si>
  <si>
    <t>Modernizacja drogi gminnej w Przydatkach i Gortatowie</t>
  </si>
  <si>
    <t>Budowa skrzyżowania drogi wojewódzkiej z drogą do osiedla w Cielętach</t>
  </si>
  <si>
    <t>Budowa chodnika w Wybudowaniu Michałowo - Cielęta</t>
  </si>
  <si>
    <t>Budowa chodnika w Karbowie przy ulicy Klubowej</t>
  </si>
  <si>
    <t>Zakup sprzętu do utrzymania dróg</t>
  </si>
  <si>
    <t>Projektowanie poprawy bezpieczeństwa ruchu pieszych przy drogach asfaltowych poprzez budowę chodników</t>
  </si>
  <si>
    <t>Dotacja dla Starostwa Powiatowego na modernizację dróg powiatowych</t>
  </si>
  <si>
    <t>Razem dział (700)</t>
  </si>
  <si>
    <t>Modernizacja budynku w Moczadła 13 poprzez wymianę pokrycia dachowego</t>
  </si>
  <si>
    <t>Budowa oczyszczalni biologicznej przy budynku w Gorczenica 41</t>
  </si>
  <si>
    <t>Wykup działek</t>
  </si>
  <si>
    <t>Razem dział (750)</t>
  </si>
  <si>
    <t>750/75023</t>
  </si>
  <si>
    <t>Zakup sprzętu i wyposażenia dla Urzędu Gminy</t>
  </si>
  <si>
    <t>Razem dział (754)</t>
  </si>
  <si>
    <t>Dotacja do zakupu samochodu specjalistycznego dla PSP w Brodnicy</t>
  </si>
  <si>
    <t>Zakup motopompy dla OSP Gorczenica</t>
  </si>
  <si>
    <t>Razem dział (801)</t>
  </si>
  <si>
    <t>Zakup sprzętu dla szkół</t>
  </si>
  <si>
    <t>Razem dział (852)</t>
  </si>
  <si>
    <t>852/85219</t>
  </si>
  <si>
    <t>Zakup sprzętu dla GOPS</t>
  </si>
  <si>
    <t>Razem dział (900)</t>
  </si>
  <si>
    <t>900/90015</t>
  </si>
  <si>
    <t>Wykonanie oświetlenia ulicznego w Karbowie ul. Olsztyńska, Klubowa i Jęczmienna</t>
  </si>
  <si>
    <t>Projekt oświetlenia ulicznego w Wybudowaniu Michałowo ul. Lidzbarska i Widokowa</t>
  </si>
  <si>
    <t>Projekt oświetlenia ulicznego w Cielętach</t>
  </si>
  <si>
    <t>Modernizacja istniejącego oświetlenia</t>
  </si>
  <si>
    <t>Razem dział (926)</t>
  </si>
  <si>
    <t>926/92605</t>
  </si>
  <si>
    <t>Budowa boiska, placu zabaw, chodnika i parkingu w Gorczenicy i Gorczeniczce</t>
  </si>
  <si>
    <t>Budowa kompleksu boisk sportowych w ramach programu "Moje boisko Orlik 2012" w Szczuce</t>
  </si>
  <si>
    <t>Budowa sali sportowej wraz z zapleczem  w Szczuce</t>
  </si>
  <si>
    <t>Razem dział (758)</t>
  </si>
  <si>
    <t>758/75818</t>
  </si>
  <si>
    <t>Rezerwa na wydatki inwestycyjne</t>
  </si>
  <si>
    <t>Razem inwestycje</t>
  </si>
  <si>
    <t>Limity wydatków na wieloletnie programy inwestycyjne w latach 2009 - 2011</t>
  </si>
  <si>
    <t>Planowane nakłady inwestycyjne w 2010r.</t>
  </si>
  <si>
    <t>Planowane nakłady inwestycyjne w 2011r.</t>
  </si>
  <si>
    <t>Wykonanie odwiertu studni głębinowej z podłączeniem do hydroforni w Szymkowie</t>
  </si>
  <si>
    <t>Budowa kanalizacji w Niewierzu</t>
  </si>
  <si>
    <t>Budowa wodociągu w Nowym Dworze</t>
  </si>
  <si>
    <t>Dotacja do Miasta Brodnica na współpracę przy budowie dróg w mieście Brodnica</t>
  </si>
  <si>
    <t>Zakup samochodu dla OSP Szabda</t>
  </si>
  <si>
    <t>Budowa sali sportowej wraz z zapleczem  w Gortatowie</t>
  </si>
  <si>
    <t>Budowa oświetlenia ulicznego w Wybudowaniu Michałowo ul. Lidzbarska i Widokowa</t>
  </si>
  <si>
    <t>Budowa oświetlenia ulicznego w Cielętach</t>
  </si>
  <si>
    <t>Budowa kanalizacji w Bartnikach, Kruszynkach i Szabdzie</t>
  </si>
  <si>
    <t>801/80101</t>
  </si>
  <si>
    <t>754/75411</t>
  </si>
  <si>
    <t>754/75412</t>
  </si>
  <si>
    <t>700/70005</t>
  </si>
  <si>
    <t>Budowa kanalizacji sanitarnej Szabda-Belfort</t>
  </si>
  <si>
    <t>Budowa kanalizacji deszczowej w Karbowie</t>
  </si>
  <si>
    <t>Przebudowa drogi Szczuka-Cielęta</t>
  </si>
  <si>
    <t>Przebudowa drogi gminnej nr 80520C Szabda-Belfort na odcinku 0+002,5 do 1+922,5 o długości 1,920 oraz drogi nr 80521C Brodnica-Mszano na odcinku 1+758 do 3+010 o długości 1,252 km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</si>
</sst>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color indexed="12"/>
      <name val="Arial"/>
      <family val="0"/>
    </font>
    <font>
      <sz val="10"/>
      <color indexed="12"/>
      <name val="Arial"/>
      <family val="0"/>
    </font>
    <font>
      <sz val="12"/>
      <name val="Arial"/>
      <family val="0"/>
    </font>
    <font>
      <b/>
      <i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2" fontId="3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right" vertical="center" indent="1"/>
    </xf>
    <xf numFmtId="0" fontId="0" fillId="0" borderId="1" xfId="0" applyBorder="1" applyAlignment="1">
      <alignment horizontal="left" vertical="center" wrapText="1"/>
    </xf>
    <xf numFmtId="42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4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2" fontId="0" fillId="0" borderId="1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42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 indent="1"/>
    </xf>
    <xf numFmtId="0" fontId="6" fillId="2" borderId="1" xfId="0" applyFont="1" applyFill="1" applyBorder="1" applyAlignment="1">
      <alignment horizontal="left" vertical="center" wrapText="1"/>
    </xf>
    <xf numFmtId="42" fontId="6" fillId="2" borderId="1" xfId="0" applyNumberFormat="1" applyFont="1" applyFill="1" applyBorder="1" applyAlignment="1">
      <alignment vertical="center"/>
    </xf>
    <xf numFmtId="42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="92" zoomScaleNormal="92" workbookViewId="0" topLeftCell="A1">
      <selection activeCell="D7" sqref="D7"/>
    </sheetView>
  </sheetViews>
  <sheetFormatPr defaultColWidth="9.140625" defaultRowHeight="12.75"/>
  <cols>
    <col min="1" max="1" width="13.28125" style="0" customWidth="1"/>
    <col min="2" max="2" width="5.28125" style="0" customWidth="1"/>
    <col min="3" max="3" width="45.7109375" style="0" customWidth="1"/>
    <col min="4" max="4" width="16.140625" style="0" customWidth="1"/>
    <col min="5" max="5" width="15.7109375" style="0" hidden="1" customWidth="1"/>
    <col min="6" max="7" width="15.7109375" style="0" customWidth="1"/>
    <col min="8" max="8" width="15.7109375" style="1" customWidth="1"/>
  </cols>
  <sheetData>
    <row r="1" spans="1:7" ht="30" customHeight="1">
      <c r="A1" s="43" t="s">
        <v>54</v>
      </c>
      <c r="B1" s="43"/>
      <c r="C1" s="43"/>
      <c r="D1" s="43"/>
      <c r="E1" s="43"/>
      <c r="F1" s="44"/>
      <c r="G1" s="44"/>
    </row>
    <row r="2" spans="1:8" ht="30" customHeight="1">
      <c r="A2" s="49" t="s">
        <v>0</v>
      </c>
      <c r="B2" s="49" t="s">
        <v>1</v>
      </c>
      <c r="C2" s="48" t="s">
        <v>2</v>
      </c>
      <c r="D2" s="48" t="s">
        <v>3</v>
      </c>
      <c r="E2" s="48" t="s">
        <v>4</v>
      </c>
      <c r="F2" s="48" t="s">
        <v>4</v>
      </c>
      <c r="G2" s="48" t="s">
        <v>55</v>
      </c>
      <c r="H2" s="48" t="s">
        <v>56</v>
      </c>
    </row>
    <row r="3" spans="1:8" ht="30" customHeight="1">
      <c r="A3" s="49"/>
      <c r="B3" s="49"/>
      <c r="C3" s="48"/>
      <c r="D3" s="48"/>
      <c r="E3" s="48"/>
      <c r="F3" s="48"/>
      <c r="G3" s="48"/>
      <c r="H3" s="48"/>
    </row>
    <row r="4" spans="1:8" ht="12.75">
      <c r="A4" s="4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3">
        <v>8</v>
      </c>
    </row>
    <row r="5" spans="1:8" ht="15">
      <c r="A5" s="45" t="s">
        <v>5</v>
      </c>
      <c r="B5" s="45"/>
      <c r="C5" s="45"/>
      <c r="D5" s="5">
        <f>SUM(D6:D17)</f>
        <v>5579000</v>
      </c>
      <c r="E5" s="5">
        <f>SUM(E6:E17)</f>
        <v>657750</v>
      </c>
      <c r="F5" s="5">
        <f>SUM(F6:F17)</f>
        <v>657750</v>
      </c>
      <c r="G5" s="5">
        <f>SUM(G6:G17)</f>
        <v>880000</v>
      </c>
      <c r="H5" s="5">
        <f>SUM(H6:H17)</f>
        <v>1162500</v>
      </c>
    </row>
    <row r="6" spans="1:8" ht="25.5">
      <c r="A6" s="37" t="s">
        <v>6</v>
      </c>
      <c r="B6" s="6">
        <v>1</v>
      </c>
      <c r="C6" s="7" t="s">
        <v>7</v>
      </c>
      <c r="D6" s="8">
        <v>900000</v>
      </c>
      <c r="E6" s="8">
        <f>D6*25%</f>
        <v>225000</v>
      </c>
      <c r="F6" s="8">
        <v>225000</v>
      </c>
      <c r="G6" s="8">
        <v>250000</v>
      </c>
      <c r="H6" s="31">
        <v>250000</v>
      </c>
    </row>
    <row r="7" spans="1:8" ht="25.5">
      <c r="A7" s="38"/>
      <c r="B7" s="6">
        <f aca="true" t="shared" si="0" ref="B7:B17">B6+1</f>
        <v>2</v>
      </c>
      <c r="C7" s="7" t="s">
        <v>8</v>
      </c>
      <c r="D7" s="8">
        <v>205000</v>
      </c>
      <c r="E7" s="8">
        <f>D7*25%</f>
        <v>51250</v>
      </c>
      <c r="F7" s="8">
        <f aca="true" t="shared" si="1" ref="F7:F17">E7</f>
        <v>51250</v>
      </c>
      <c r="G7" s="8"/>
      <c r="H7" s="32"/>
    </row>
    <row r="8" spans="1:8" ht="12.75">
      <c r="A8" s="38"/>
      <c r="B8" s="6">
        <f t="shared" si="0"/>
        <v>3</v>
      </c>
      <c r="C8" s="7" t="s">
        <v>9</v>
      </c>
      <c r="D8" s="10">
        <v>230000</v>
      </c>
      <c r="E8" s="8">
        <f>D8*25%</f>
        <v>57500</v>
      </c>
      <c r="F8" s="8">
        <f t="shared" si="1"/>
        <v>57500</v>
      </c>
      <c r="G8" s="8"/>
      <c r="H8" s="31"/>
    </row>
    <row r="9" spans="1:8" ht="12.75">
      <c r="A9" s="38"/>
      <c r="B9" s="6">
        <f t="shared" si="0"/>
        <v>4</v>
      </c>
      <c r="C9" s="7" t="s">
        <v>70</v>
      </c>
      <c r="D9" s="10">
        <v>150000</v>
      </c>
      <c r="E9" s="8"/>
      <c r="F9" s="8"/>
      <c r="G9" s="8">
        <v>150000</v>
      </c>
      <c r="H9" s="31"/>
    </row>
    <row r="10" spans="1:8" ht="25.5">
      <c r="A10" s="38"/>
      <c r="B10" s="6">
        <f t="shared" si="0"/>
        <v>5</v>
      </c>
      <c r="C10" s="7" t="s">
        <v>10</v>
      </c>
      <c r="D10" s="10">
        <v>400000</v>
      </c>
      <c r="E10" s="8">
        <f>D10*25%</f>
        <v>100000</v>
      </c>
      <c r="F10" s="8">
        <f t="shared" si="1"/>
        <v>100000</v>
      </c>
      <c r="G10" s="8">
        <v>300000</v>
      </c>
      <c r="H10" s="32"/>
    </row>
    <row r="11" spans="1:8" ht="25.5">
      <c r="A11" s="38"/>
      <c r="B11" s="6">
        <f t="shared" si="0"/>
        <v>6</v>
      </c>
      <c r="C11" s="7" t="s">
        <v>11</v>
      </c>
      <c r="D11" s="8">
        <v>24000</v>
      </c>
      <c r="E11" s="8">
        <v>24000</v>
      </c>
      <c r="F11" s="8">
        <f t="shared" si="1"/>
        <v>24000</v>
      </c>
      <c r="G11" s="8"/>
      <c r="H11" s="32"/>
    </row>
    <row r="12" spans="1:8" ht="12.75">
      <c r="A12" s="38"/>
      <c r="B12" s="6">
        <f t="shared" si="0"/>
        <v>7</v>
      </c>
      <c r="C12" s="7" t="s">
        <v>12</v>
      </c>
      <c r="D12" s="8">
        <v>200000</v>
      </c>
      <c r="E12" s="8">
        <v>200000</v>
      </c>
      <c r="F12" s="8">
        <f t="shared" si="1"/>
        <v>200000</v>
      </c>
      <c r="G12" s="8"/>
      <c r="H12" s="32"/>
    </row>
    <row r="13" spans="1:8" ht="12.75">
      <c r="A13" s="38"/>
      <c r="B13" s="6">
        <f t="shared" si="0"/>
        <v>8</v>
      </c>
      <c r="C13" s="7" t="s">
        <v>71</v>
      </c>
      <c r="D13" s="8">
        <v>150000</v>
      </c>
      <c r="E13" s="8"/>
      <c r="F13" s="8"/>
      <c r="G13" s="8">
        <v>150000</v>
      </c>
      <c r="H13" s="32"/>
    </row>
    <row r="14" spans="1:8" ht="25.5">
      <c r="A14" s="38"/>
      <c r="B14" s="6">
        <f t="shared" si="0"/>
        <v>9</v>
      </c>
      <c r="C14" s="7" t="s">
        <v>57</v>
      </c>
      <c r="D14" s="8">
        <v>150000</v>
      </c>
      <c r="E14" s="8"/>
      <c r="F14" s="8">
        <f t="shared" si="1"/>
        <v>0</v>
      </c>
      <c r="G14" s="8">
        <v>30000</v>
      </c>
      <c r="H14" s="32">
        <v>120000</v>
      </c>
    </row>
    <row r="15" spans="1:8" ht="12.75">
      <c r="A15" s="38"/>
      <c r="B15" s="6">
        <f t="shared" si="0"/>
        <v>10</v>
      </c>
      <c r="C15" s="7" t="s">
        <v>58</v>
      </c>
      <c r="D15" s="8">
        <v>720000</v>
      </c>
      <c r="E15" s="8"/>
      <c r="F15" s="8">
        <f t="shared" si="1"/>
        <v>0</v>
      </c>
      <c r="G15" s="8"/>
      <c r="H15" s="31">
        <f>D15*25%</f>
        <v>180000</v>
      </c>
    </row>
    <row r="16" spans="1:8" ht="25.5">
      <c r="A16" s="38"/>
      <c r="B16" s="6">
        <f t="shared" si="0"/>
        <v>11</v>
      </c>
      <c r="C16" s="7" t="s">
        <v>65</v>
      </c>
      <c r="D16" s="8">
        <v>1650000</v>
      </c>
      <c r="E16" s="8"/>
      <c r="F16" s="8">
        <f t="shared" si="1"/>
        <v>0</v>
      </c>
      <c r="G16" s="8"/>
      <c r="H16" s="31">
        <f>D16*25%</f>
        <v>412500</v>
      </c>
    </row>
    <row r="17" spans="1:8" ht="12.75">
      <c r="A17" s="38"/>
      <c r="B17" s="6">
        <f t="shared" si="0"/>
        <v>12</v>
      </c>
      <c r="C17" s="7" t="s">
        <v>59</v>
      </c>
      <c r="D17" s="8">
        <v>800000</v>
      </c>
      <c r="E17" s="8"/>
      <c r="F17" s="8">
        <f t="shared" si="1"/>
        <v>0</v>
      </c>
      <c r="G17" s="8"/>
      <c r="H17" s="31">
        <f>D17*25%</f>
        <v>200000</v>
      </c>
    </row>
    <row r="18" spans="1:8" ht="15" customHeight="1">
      <c r="A18" s="34" t="s">
        <v>13</v>
      </c>
      <c r="B18" s="35"/>
      <c r="C18" s="36"/>
      <c r="D18" s="5">
        <f>SUM(D19:D30)</f>
        <v>10500000</v>
      </c>
      <c r="E18" s="5">
        <f>SUM(E19:E30)</f>
        <v>2260000</v>
      </c>
      <c r="F18" s="5">
        <f>SUM(F19:F30)</f>
        <v>2260000</v>
      </c>
      <c r="G18" s="5">
        <f>SUM(G19:G30)</f>
        <v>680000</v>
      </c>
      <c r="H18" s="5">
        <f>SUM(H19:H30)</f>
        <v>1635000</v>
      </c>
    </row>
    <row r="19" spans="1:8" ht="38.25">
      <c r="A19" s="37" t="s">
        <v>14</v>
      </c>
      <c r="B19" s="6">
        <f>B17+1</f>
        <v>13</v>
      </c>
      <c r="C19" s="7" t="s">
        <v>15</v>
      </c>
      <c r="D19" s="8">
        <v>2600000</v>
      </c>
      <c r="E19" s="8">
        <v>50000</v>
      </c>
      <c r="F19" s="8">
        <f aca="true" t="shared" si="2" ref="F19:F30">E19</f>
        <v>50000</v>
      </c>
      <c r="G19" s="8"/>
      <c r="H19" s="32"/>
    </row>
    <row r="20" spans="1:8" ht="51">
      <c r="A20" s="38"/>
      <c r="B20" s="6">
        <f aca="true" t="shared" si="3" ref="B20:B30">B19+1</f>
        <v>14</v>
      </c>
      <c r="C20" s="7" t="s">
        <v>73</v>
      </c>
      <c r="D20" s="8">
        <v>2780000</v>
      </c>
      <c r="E20" s="8">
        <f>D20*50%</f>
        <v>1390000</v>
      </c>
      <c r="F20" s="8">
        <f t="shared" si="2"/>
        <v>1390000</v>
      </c>
      <c r="G20" s="8"/>
      <c r="H20" s="32"/>
    </row>
    <row r="21" spans="1:8" ht="15" customHeight="1">
      <c r="A21" s="38"/>
      <c r="B21" s="6">
        <f t="shared" si="3"/>
        <v>15</v>
      </c>
      <c r="C21" s="7" t="s">
        <v>16</v>
      </c>
      <c r="D21" s="8">
        <v>1000000</v>
      </c>
      <c r="E21" s="8">
        <v>200000</v>
      </c>
      <c r="F21" s="8">
        <f t="shared" si="2"/>
        <v>200000</v>
      </c>
      <c r="G21" s="8">
        <v>300000</v>
      </c>
      <c r="H21" s="32"/>
    </row>
    <row r="22" spans="1:8" ht="25.5">
      <c r="A22" s="38"/>
      <c r="B22" s="6">
        <f t="shared" si="3"/>
        <v>16</v>
      </c>
      <c r="C22" s="7" t="s">
        <v>17</v>
      </c>
      <c r="D22" s="8">
        <v>200000</v>
      </c>
      <c r="E22" s="8">
        <v>200000</v>
      </c>
      <c r="F22" s="8">
        <f t="shared" si="2"/>
        <v>200000</v>
      </c>
      <c r="G22" s="8"/>
      <c r="H22" s="32"/>
    </row>
    <row r="23" spans="1:8" ht="25.5">
      <c r="A23" s="38"/>
      <c r="B23" s="6">
        <f t="shared" si="3"/>
        <v>17</v>
      </c>
      <c r="C23" s="7" t="s">
        <v>18</v>
      </c>
      <c r="D23" s="8">
        <v>100000</v>
      </c>
      <c r="E23" s="8">
        <v>100000</v>
      </c>
      <c r="F23" s="8">
        <f t="shared" si="2"/>
        <v>100000</v>
      </c>
      <c r="G23" s="8"/>
      <c r="H23" s="32"/>
    </row>
    <row r="24" spans="1:8" ht="12.75">
      <c r="A24" s="38"/>
      <c r="B24" s="6">
        <f t="shared" si="3"/>
        <v>18</v>
      </c>
      <c r="C24" s="7" t="s">
        <v>72</v>
      </c>
      <c r="D24" s="8">
        <v>3000000</v>
      </c>
      <c r="E24" s="8"/>
      <c r="F24" s="8"/>
      <c r="G24" s="8">
        <v>30000</v>
      </c>
      <c r="H24" s="32">
        <f>2970000/2</f>
        <v>1485000</v>
      </c>
    </row>
    <row r="25" spans="1:8" ht="25.5">
      <c r="A25" s="38"/>
      <c r="B25" s="6">
        <f t="shared" si="3"/>
        <v>19</v>
      </c>
      <c r="C25" s="7" t="s">
        <v>19</v>
      </c>
      <c r="D25" s="8">
        <v>200000</v>
      </c>
      <c r="E25" s="8">
        <v>100000</v>
      </c>
      <c r="F25" s="8">
        <f t="shared" si="2"/>
        <v>100000</v>
      </c>
      <c r="G25" s="8">
        <v>100000</v>
      </c>
      <c r="H25" s="32"/>
    </row>
    <row r="26" spans="1:8" ht="12.75">
      <c r="A26" s="38"/>
      <c r="B26" s="6">
        <f t="shared" si="3"/>
        <v>20</v>
      </c>
      <c r="C26" s="7" t="s">
        <v>20</v>
      </c>
      <c r="D26" s="8">
        <v>170000</v>
      </c>
      <c r="E26" s="8">
        <v>70000</v>
      </c>
      <c r="F26" s="8">
        <f t="shared" si="2"/>
        <v>70000</v>
      </c>
      <c r="G26" s="8">
        <v>100000</v>
      </c>
      <c r="H26" s="32"/>
    </row>
    <row r="27" spans="1:8" ht="12.75">
      <c r="A27" s="38"/>
      <c r="B27" s="6">
        <f t="shared" si="3"/>
        <v>21</v>
      </c>
      <c r="C27" s="7" t="s">
        <v>21</v>
      </c>
      <c r="D27" s="8">
        <v>20000</v>
      </c>
      <c r="E27" s="8">
        <v>20000</v>
      </c>
      <c r="F27" s="8">
        <f t="shared" si="2"/>
        <v>20000</v>
      </c>
      <c r="G27" s="8"/>
      <c r="H27" s="32"/>
    </row>
    <row r="28" spans="1:8" ht="25.5">
      <c r="A28" s="38"/>
      <c r="B28" s="6">
        <f t="shared" si="3"/>
        <v>22</v>
      </c>
      <c r="C28" s="7" t="s">
        <v>60</v>
      </c>
      <c r="D28" s="8">
        <v>30000</v>
      </c>
      <c r="E28" s="8">
        <v>30000</v>
      </c>
      <c r="F28" s="8">
        <f t="shared" si="2"/>
        <v>30000</v>
      </c>
      <c r="G28" s="8"/>
      <c r="H28" s="32"/>
    </row>
    <row r="29" spans="1:8" ht="38.25">
      <c r="A29" s="38"/>
      <c r="B29" s="6">
        <f t="shared" si="3"/>
        <v>23</v>
      </c>
      <c r="C29" s="11" t="s">
        <v>22</v>
      </c>
      <c r="D29" s="10">
        <v>250000</v>
      </c>
      <c r="E29" s="10">
        <v>50000</v>
      </c>
      <c r="F29" s="10">
        <f t="shared" si="2"/>
        <v>50000</v>
      </c>
      <c r="G29" s="8">
        <v>100000</v>
      </c>
      <c r="H29" s="32">
        <v>100000</v>
      </c>
    </row>
    <row r="30" spans="1:8" ht="25.5">
      <c r="A30" s="38"/>
      <c r="B30" s="6">
        <f t="shared" si="3"/>
        <v>24</v>
      </c>
      <c r="C30" s="11" t="s">
        <v>23</v>
      </c>
      <c r="D30" s="10">
        <v>150000</v>
      </c>
      <c r="E30" s="10">
        <v>50000</v>
      </c>
      <c r="F30" s="10">
        <f t="shared" si="2"/>
        <v>50000</v>
      </c>
      <c r="G30" s="8">
        <v>50000</v>
      </c>
      <c r="H30" s="32">
        <v>50000</v>
      </c>
    </row>
    <row r="31" spans="1:8" s="12" customFormat="1" ht="15" customHeight="1">
      <c r="A31" s="34" t="s">
        <v>24</v>
      </c>
      <c r="B31" s="35"/>
      <c r="C31" s="36"/>
      <c r="D31" s="5">
        <f>SUM(D32:D34)</f>
        <v>401200</v>
      </c>
      <c r="E31" s="5">
        <f>SUM(E32:E34)</f>
        <v>201200</v>
      </c>
      <c r="F31" s="5">
        <f>SUM(F32:F34)</f>
        <v>201200</v>
      </c>
      <c r="G31" s="5"/>
      <c r="H31" s="32"/>
    </row>
    <row r="32" spans="1:8" s="13" customFormat="1" ht="25.5">
      <c r="A32" s="46" t="s">
        <v>69</v>
      </c>
      <c r="B32" s="6">
        <f>B30+1</f>
        <v>25</v>
      </c>
      <c r="C32" s="14" t="s">
        <v>25</v>
      </c>
      <c r="D32" s="8">
        <v>90000</v>
      </c>
      <c r="E32" s="8">
        <v>90000</v>
      </c>
      <c r="F32" s="8">
        <f>E32</f>
        <v>90000</v>
      </c>
      <c r="G32" s="8"/>
      <c r="H32" s="32"/>
    </row>
    <row r="33" spans="1:8" s="13" customFormat="1" ht="25.5">
      <c r="A33" s="46"/>
      <c r="B33" s="6">
        <f>B32+1</f>
        <v>26</v>
      </c>
      <c r="C33" s="14" t="s">
        <v>26</v>
      </c>
      <c r="D33" s="8">
        <v>31200</v>
      </c>
      <c r="E33" s="8">
        <v>31200</v>
      </c>
      <c r="F33" s="8">
        <f>E33</f>
        <v>31200</v>
      </c>
      <c r="G33" s="8"/>
      <c r="H33" s="32"/>
    </row>
    <row r="34" spans="1:8" s="13" customFormat="1" ht="12.75">
      <c r="A34" s="47"/>
      <c r="B34" s="6">
        <f>B33+1</f>
        <v>27</v>
      </c>
      <c r="C34" s="14" t="s">
        <v>27</v>
      </c>
      <c r="D34" s="8">
        <v>280000</v>
      </c>
      <c r="E34" s="8">
        <v>80000</v>
      </c>
      <c r="F34" s="8">
        <f>E34</f>
        <v>80000</v>
      </c>
      <c r="G34" s="8">
        <v>100000</v>
      </c>
      <c r="H34" s="32">
        <v>100000</v>
      </c>
    </row>
    <row r="35" spans="1:8" s="13" customFormat="1" ht="19.5" customHeight="1">
      <c r="A35" s="34" t="s">
        <v>28</v>
      </c>
      <c r="B35" s="35"/>
      <c r="C35" s="36"/>
      <c r="D35" s="5">
        <f>SUM(D36:D36)</f>
        <v>5000</v>
      </c>
      <c r="E35" s="5">
        <f>SUM(E36:E36)</f>
        <v>5000</v>
      </c>
      <c r="F35" s="5">
        <f>SUM(F36:F36)</f>
        <v>5000</v>
      </c>
      <c r="G35" s="5">
        <f>SUM(G36:G36)</f>
        <v>0</v>
      </c>
      <c r="H35" s="5">
        <f>SUM(H36:H36)</f>
        <v>0</v>
      </c>
    </row>
    <row r="36" spans="1:8" s="13" customFormat="1" ht="19.5" customHeight="1">
      <c r="A36" s="15" t="s">
        <v>29</v>
      </c>
      <c r="B36" s="2">
        <f>B34+1</f>
        <v>28</v>
      </c>
      <c r="C36" s="14" t="s">
        <v>30</v>
      </c>
      <c r="D36" s="8">
        <v>5000</v>
      </c>
      <c r="E36" s="8">
        <v>5000</v>
      </c>
      <c r="F36" s="8">
        <f>E36</f>
        <v>5000</v>
      </c>
      <c r="G36" s="5"/>
      <c r="H36" s="32"/>
    </row>
    <row r="37" spans="1:8" s="13" customFormat="1" ht="19.5" customHeight="1">
      <c r="A37" s="34" t="s">
        <v>31</v>
      </c>
      <c r="B37" s="35"/>
      <c r="C37" s="36"/>
      <c r="D37" s="5">
        <f>SUM(D40:D40)</f>
        <v>15000</v>
      </c>
      <c r="E37" s="5">
        <f>SUM(E38:E40)</f>
        <v>25000</v>
      </c>
      <c r="F37" s="5">
        <f>SUM(F38:F40)</f>
        <v>25000</v>
      </c>
      <c r="G37" s="5">
        <f>SUM(G38:G40)</f>
        <v>20000</v>
      </c>
      <c r="H37" s="5">
        <f>SUM(H38:H40)</f>
        <v>0</v>
      </c>
    </row>
    <row r="38" spans="1:8" s="13" customFormat="1" ht="25.5">
      <c r="A38" s="16" t="s">
        <v>67</v>
      </c>
      <c r="B38" s="2">
        <f>B36+1</f>
        <v>29</v>
      </c>
      <c r="C38" s="7" t="s">
        <v>32</v>
      </c>
      <c r="D38" s="8">
        <v>10000</v>
      </c>
      <c r="E38" s="8">
        <v>10000</v>
      </c>
      <c r="F38" s="8">
        <f>E38</f>
        <v>10000</v>
      </c>
      <c r="G38" s="8"/>
      <c r="H38" s="32"/>
    </row>
    <row r="39" spans="1:8" s="13" customFormat="1" ht="12.75">
      <c r="A39" s="37" t="s">
        <v>68</v>
      </c>
      <c r="B39" s="2">
        <f>B38+1</f>
        <v>30</v>
      </c>
      <c r="C39" s="7" t="s">
        <v>61</v>
      </c>
      <c r="D39" s="8">
        <v>20000</v>
      </c>
      <c r="E39" s="8"/>
      <c r="F39" s="8"/>
      <c r="G39" s="8">
        <v>20000</v>
      </c>
      <c r="H39" s="32"/>
    </row>
    <row r="40" spans="1:8" s="13" customFormat="1" ht="12.75">
      <c r="A40" s="39"/>
      <c r="B40" s="2">
        <f>B39+1</f>
        <v>31</v>
      </c>
      <c r="C40" s="7" t="s">
        <v>33</v>
      </c>
      <c r="D40" s="8">
        <v>15000</v>
      </c>
      <c r="E40" s="8">
        <v>15000</v>
      </c>
      <c r="F40" s="8">
        <f>E40</f>
        <v>15000</v>
      </c>
      <c r="G40" s="8"/>
      <c r="H40" s="32"/>
    </row>
    <row r="41" spans="1:8" s="17" customFormat="1" ht="19.5" customHeight="1">
      <c r="A41" s="34" t="s">
        <v>34</v>
      </c>
      <c r="B41" s="35"/>
      <c r="C41" s="36"/>
      <c r="D41" s="5">
        <f>SUM(D42:D42)</f>
        <v>5000</v>
      </c>
      <c r="E41" s="5">
        <f>SUM(E42:E42)</f>
        <v>5000</v>
      </c>
      <c r="F41" s="5">
        <f>SUM(F42:F42)</f>
        <v>5000</v>
      </c>
      <c r="G41" s="5">
        <f>SUM(G42:G42)</f>
        <v>0</v>
      </c>
      <c r="H41" s="5">
        <f>SUM(H42:H42)</f>
        <v>0</v>
      </c>
    </row>
    <row r="42" spans="1:8" s="17" customFormat="1" ht="19.5" customHeight="1">
      <c r="A42" s="30" t="s">
        <v>66</v>
      </c>
      <c r="B42" s="18">
        <f>B40</f>
        <v>31</v>
      </c>
      <c r="C42" s="7" t="s">
        <v>35</v>
      </c>
      <c r="D42" s="19">
        <v>5000</v>
      </c>
      <c r="E42" s="19">
        <v>5000</v>
      </c>
      <c r="F42" s="19">
        <f>E42-G42</f>
        <v>5000</v>
      </c>
      <c r="G42" s="19"/>
      <c r="H42" s="31"/>
    </row>
    <row r="43" spans="1:8" ht="15" customHeight="1">
      <c r="A43" s="34" t="s">
        <v>36</v>
      </c>
      <c r="B43" s="35"/>
      <c r="C43" s="36"/>
      <c r="D43" s="5">
        <f>D44</f>
        <v>6000</v>
      </c>
      <c r="E43" s="5">
        <f>E44</f>
        <v>6000</v>
      </c>
      <c r="F43" s="5">
        <f>F44</f>
        <v>6000</v>
      </c>
      <c r="G43" s="5">
        <f>G44</f>
        <v>0</v>
      </c>
      <c r="H43" s="5">
        <f>H44</f>
        <v>0</v>
      </c>
    </row>
    <row r="44" spans="1:8" s="13" customFormat="1" ht="19.5" customHeight="1">
      <c r="A44" s="2" t="s">
        <v>37</v>
      </c>
      <c r="B44" s="2">
        <f>B42</f>
        <v>31</v>
      </c>
      <c r="C44" s="14" t="s">
        <v>38</v>
      </c>
      <c r="D44" s="8">
        <v>6000</v>
      </c>
      <c r="E44" s="8">
        <v>6000</v>
      </c>
      <c r="F44" s="8">
        <f>E44</f>
        <v>6000</v>
      </c>
      <c r="G44" s="8"/>
      <c r="H44" s="32"/>
    </row>
    <row r="45" spans="1:8" ht="15">
      <c r="A45" s="34" t="s">
        <v>39</v>
      </c>
      <c r="B45" s="35"/>
      <c r="C45" s="36"/>
      <c r="D45" s="5">
        <f>SUM(D46:D51)</f>
        <v>420000</v>
      </c>
      <c r="E45" s="5">
        <f>SUM(E46:E51)</f>
        <v>170000</v>
      </c>
      <c r="F45" s="5">
        <f>SUM(F46:F51)</f>
        <v>170000</v>
      </c>
      <c r="G45" s="5">
        <f>SUM(G46:G51)</f>
        <v>250000</v>
      </c>
      <c r="H45" s="5">
        <f>SUM(H46:H51)</f>
        <v>0</v>
      </c>
    </row>
    <row r="46" spans="1:8" ht="25.5">
      <c r="A46" s="37" t="s">
        <v>40</v>
      </c>
      <c r="B46" s="2">
        <f>B44+1</f>
        <v>32</v>
      </c>
      <c r="C46" s="7" t="s">
        <v>41</v>
      </c>
      <c r="D46" s="8">
        <v>130000</v>
      </c>
      <c r="E46" s="8">
        <v>130000</v>
      </c>
      <c r="F46" s="8">
        <f>E46</f>
        <v>130000</v>
      </c>
      <c r="G46" s="8"/>
      <c r="H46" s="32"/>
    </row>
    <row r="47" spans="1:8" ht="25.5">
      <c r="A47" s="38"/>
      <c r="B47" s="2">
        <f>B46+1</f>
        <v>33</v>
      </c>
      <c r="C47" s="7" t="s">
        <v>42</v>
      </c>
      <c r="D47" s="8">
        <v>15000</v>
      </c>
      <c r="E47" s="8">
        <v>15000</v>
      </c>
      <c r="F47" s="8">
        <f>E47</f>
        <v>15000</v>
      </c>
      <c r="G47" s="8"/>
      <c r="H47" s="32"/>
    </row>
    <row r="48" spans="1:8" ht="12.75">
      <c r="A48" s="38"/>
      <c r="B48" s="2">
        <f>B47+1</f>
        <v>34</v>
      </c>
      <c r="C48" s="7" t="s">
        <v>43</v>
      </c>
      <c r="D48" s="8">
        <v>5000</v>
      </c>
      <c r="E48" s="8">
        <v>5000</v>
      </c>
      <c r="F48" s="8">
        <f>E48</f>
        <v>5000</v>
      </c>
      <c r="G48" s="8"/>
      <c r="H48" s="32"/>
    </row>
    <row r="49" spans="1:8" ht="25.5">
      <c r="A49" s="38"/>
      <c r="B49" s="2"/>
      <c r="C49" s="7" t="s">
        <v>63</v>
      </c>
      <c r="D49" s="8">
        <v>200000</v>
      </c>
      <c r="E49" s="8"/>
      <c r="F49" s="8"/>
      <c r="G49" s="8">
        <v>200000</v>
      </c>
      <c r="H49" s="32"/>
    </row>
    <row r="50" spans="1:8" ht="12.75">
      <c r="A50" s="38"/>
      <c r="B50" s="2"/>
      <c r="C50" s="7" t="s">
        <v>64</v>
      </c>
      <c r="D50" s="8">
        <v>50000</v>
      </c>
      <c r="E50" s="8"/>
      <c r="F50" s="8"/>
      <c r="G50" s="8">
        <v>50000</v>
      </c>
      <c r="H50" s="32"/>
    </row>
    <row r="51" spans="1:8" ht="12.75">
      <c r="A51" s="38"/>
      <c r="B51" s="2">
        <f>B48+1</f>
        <v>35</v>
      </c>
      <c r="C51" s="7" t="s">
        <v>44</v>
      </c>
      <c r="D51" s="8">
        <v>20000</v>
      </c>
      <c r="E51" s="8">
        <v>20000</v>
      </c>
      <c r="F51" s="8">
        <f>E51</f>
        <v>20000</v>
      </c>
      <c r="G51" s="8"/>
      <c r="H51" s="32"/>
    </row>
    <row r="52" spans="1:8" ht="15" customHeight="1">
      <c r="A52" s="34" t="s">
        <v>45</v>
      </c>
      <c r="B52" s="35"/>
      <c r="C52" s="36"/>
      <c r="D52" s="5">
        <f>SUM(D53:D56)</f>
        <v>4850000</v>
      </c>
      <c r="E52" s="5">
        <f>SUM(E53:E56)</f>
        <v>887500</v>
      </c>
      <c r="F52" s="5">
        <f>SUM(F53:F56)</f>
        <v>887500</v>
      </c>
      <c r="G52" s="5">
        <f>SUM(G53:G56)</f>
        <v>1500000</v>
      </c>
      <c r="H52" s="5">
        <f>SUM(H53:H56)</f>
        <v>1125000</v>
      </c>
    </row>
    <row r="53" spans="1:8" ht="25.5">
      <c r="A53" s="40" t="s">
        <v>46</v>
      </c>
      <c r="B53" s="18">
        <f>B51+1</f>
        <v>36</v>
      </c>
      <c r="C53" s="20" t="s">
        <v>47</v>
      </c>
      <c r="D53" s="19">
        <v>860000</v>
      </c>
      <c r="E53" s="19">
        <v>182500</v>
      </c>
      <c r="F53" s="19">
        <f>E53-G53</f>
        <v>182500</v>
      </c>
      <c r="G53" s="19"/>
      <c r="H53" s="33"/>
    </row>
    <row r="54" spans="1:8" ht="25.5">
      <c r="A54" s="41"/>
      <c r="B54" s="18">
        <f>B53+1</f>
        <v>37</v>
      </c>
      <c r="C54" s="21" t="s">
        <v>48</v>
      </c>
      <c r="D54" s="19">
        <v>990000</v>
      </c>
      <c r="E54" s="19">
        <v>330000</v>
      </c>
      <c r="F54" s="19">
        <f>E54</f>
        <v>330000</v>
      </c>
      <c r="G54" s="22"/>
      <c r="H54" s="33"/>
    </row>
    <row r="55" spans="1:8" ht="25.5">
      <c r="A55" s="41"/>
      <c r="B55" s="18">
        <f>B54+1</f>
        <v>38</v>
      </c>
      <c r="C55" s="21" t="s">
        <v>49</v>
      </c>
      <c r="D55" s="19">
        <v>1500000</v>
      </c>
      <c r="E55" s="19">
        <f>D55*25%</f>
        <v>375000</v>
      </c>
      <c r="F55" s="19">
        <f>E55</f>
        <v>375000</v>
      </c>
      <c r="G55" s="19">
        <f>D55-F55</f>
        <v>1125000</v>
      </c>
      <c r="H55" s="33"/>
    </row>
    <row r="56" spans="1:8" ht="25.5">
      <c r="A56" s="42"/>
      <c r="B56" s="18">
        <f>B55+1</f>
        <v>39</v>
      </c>
      <c r="C56" s="21" t="s">
        <v>62</v>
      </c>
      <c r="D56" s="19">
        <v>1500000</v>
      </c>
      <c r="E56" s="19"/>
      <c r="F56" s="19">
        <f>E56</f>
        <v>0</v>
      </c>
      <c r="G56" s="19">
        <v>375000</v>
      </c>
      <c r="H56" s="33">
        <v>1125000</v>
      </c>
    </row>
    <row r="57" spans="1:8" ht="15">
      <c r="A57" s="34" t="s">
        <v>50</v>
      </c>
      <c r="B57" s="35"/>
      <c r="C57" s="36"/>
      <c r="D57" s="5">
        <f>SUM(D58:D58)</f>
        <v>100000</v>
      </c>
      <c r="E57" s="5">
        <f>SUM(E58:E58)</f>
        <v>100000</v>
      </c>
      <c r="F57" s="5">
        <f>SUM(F58:F58)</f>
        <v>100000</v>
      </c>
      <c r="G57" s="5"/>
      <c r="H57" s="32"/>
    </row>
    <row r="58" spans="1:8" ht="12.75">
      <c r="A58" s="9" t="s">
        <v>51</v>
      </c>
      <c r="B58" s="2">
        <f>B56+1</f>
        <v>40</v>
      </c>
      <c r="C58" s="7" t="s">
        <v>52</v>
      </c>
      <c r="D58" s="8">
        <v>100000</v>
      </c>
      <c r="E58" s="8">
        <v>100000</v>
      </c>
      <c r="F58" s="8">
        <f>E58</f>
        <v>100000</v>
      </c>
      <c r="G58" s="8"/>
      <c r="H58" s="32"/>
    </row>
    <row r="59" spans="1:8" ht="15">
      <c r="A59" s="23"/>
      <c r="B59" s="24"/>
      <c r="C59" s="25" t="s">
        <v>53</v>
      </c>
      <c r="D59" s="26">
        <f>D5+D18+D31+D35+D37+D41+D43+D45+D52+D57</f>
        <v>21881200</v>
      </c>
      <c r="E59" s="26">
        <f>E5+E18+E31+E35+E37+E41+E43+E45+E52+E57</f>
        <v>4317450</v>
      </c>
      <c r="F59" s="26">
        <f>F5+F18+F31+F35+F37+F41+F43+F45+F52+F57</f>
        <v>4317450</v>
      </c>
      <c r="G59" s="26">
        <f>G5+G18+G31+G35+G37+G41+G43+G45+G52+G57</f>
        <v>3330000</v>
      </c>
      <c r="H59" s="26">
        <f>H5+H18+H31+H35+H37+H41+H43+H45+H52+H57</f>
        <v>3922500</v>
      </c>
    </row>
    <row r="60" ht="12.75">
      <c r="G60" s="27"/>
    </row>
    <row r="62" ht="12.75">
      <c r="E62" s="27"/>
    </row>
    <row r="65" ht="12.75">
      <c r="E65" s="28"/>
    </row>
    <row r="66" spans="3:5" ht="12.75">
      <c r="C66" s="29"/>
      <c r="E66" s="28"/>
    </row>
    <row r="67" spans="3:4" ht="12.75">
      <c r="C67" s="29"/>
      <c r="D67" s="29"/>
    </row>
    <row r="68" spans="3:4" ht="12.75">
      <c r="C68" s="29"/>
      <c r="D68" s="29"/>
    </row>
    <row r="69" spans="3:4" ht="12.75">
      <c r="C69" s="29"/>
      <c r="D69" s="29"/>
    </row>
    <row r="70" spans="3:4" ht="12.75">
      <c r="C70" s="29"/>
      <c r="D70" s="29"/>
    </row>
    <row r="71" spans="3:4" ht="12.75">
      <c r="C71" s="29"/>
      <c r="D71" s="29"/>
    </row>
    <row r="72" spans="3:4" ht="12.75">
      <c r="C72" s="29"/>
      <c r="D72" s="29"/>
    </row>
    <row r="74" ht="12.75">
      <c r="C74" s="29"/>
    </row>
    <row r="75" ht="12.75">
      <c r="C75" s="29"/>
    </row>
    <row r="76" ht="12.75">
      <c r="C76" s="29"/>
    </row>
    <row r="77" ht="12.75">
      <c r="C77" s="29"/>
    </row>
    <row r="78" ht="12.75">
      <c r="C78" s="29"/>
    </row>
    <row r="79" ht="12.75">
      <c r="C79" s="29"/>
    </row>
    <row r="80" ht="12.75">
      <c r="C80" s="29"/>
    </row>
  </sheetData>
  <mergeCells count="25">
    <mergeCell ref="H2:H3"/>
    <mergeCell ref="A57:C57"/>
    <mergeCell ref="E2:E3"/>
    <mergeCell ref="D2:D3"/>
    <mergeCell ref="C2:C3"/>
    <mergeCell ref="B2:B3"/>
    <mergeCell ref="A2:A3"/>
    <mergeCell ref="A52:C52"/>
    <mergeCell ref="A6:A17"/>
    <mergeCell ref="A45:C45"/>
    <mergeCell ref="A53:A56"/>
    <mergeCell ref="A1:G1"/>
    <mergeCell ref="A5:C5"/>
    <mergeCell ref="A32:A34"/>
    <mergeCell ref="A18:C18"/>
    <mergeCell ref="A31:C31"/>
    <mergeCell ref="A19:A30"/>
    <mergeCell ref="F2:F3"/>
    <mergeCell ref="G2:G3"/>
    <mergeCell ref="A35:C35"/>
    <mergeCell ref="A37:C37"/>
    <mergeCell ref="A46:A51"/>
    <mergeCell ref="A41:C41"/>
    <mergeCell ref="A43:C43"/>
    <mergeCell ref="A39:A40"/>
  </mergeCells>
  <printOptions/>
  <pageMargins left="0.2755905511811024" right="0.4724409448818898" top="1.52" bottom="0.7874015748031497" header="0.6692913385826772" footer="0.15748031496062992"/>
  <pageSetup horizontalDpi="300" verticalDpi="300" orientation="landscape" paperSize="9" r:id="rId1"/>
  <headerFooter alignWithMargins="0">
    <oddHeader xml:space="preserve">&amp;RZałącznik Nr 10   
do Uchwały Nr XXVI/156/08            
Rady Gminy Brodnica
z dnia 30 grudnia 2008r   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Brodnica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 </cp:lastModifiedBy>
  <cp:lastPrinted>2009-01-02T09:27:58Z</cp:lastPrinted>
  <dcterms:created xsi:type="dcterms:W3CDTF">2008-11-14T09:59:52Z</dcterms:created>
  <dcterms:modified xsi:type="dcterms:W3CDTF">2009-01-02T10:00:17Z</dcterms:modified>
  <cp:category/>
  <cp:version/>
  <cp:contentType/>
  <cp:contentStatus/>
</cp:coreProperties>
</file>