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jekt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<sst xmlns="http://schemas.openxmlformats.org/spreadsheetml/2006/main" count="77" uniqueCount="77">
  <si>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Dział/Rozdział</t>
  </si>
  <si>
    <t>L.p.</t>
  </si>
  <si>
    <t>Nazwa i lokalizacja zadania inwestycyjnego</t>
  </si>
  <si>
    <t>Wartość kosztorysowa ogółem</t>
  </si>
  <si>
    <t>Razem dział (010)</t>
  </si>
  <si>
    <t>010/01010</t>
  </si>
  <si>
    <t>Budowa przydomowych oczyszczalni ścieków</t>
  </si>
  <si>
    <t>Projekt kanalizacji deszczowej w Karbowie</t>
  </si>
  <si>
    <t>Budowa wodociągu w Tamie Brodzkiej</t>
  </si>
  <si>
    <t>Razem dział (600)</t>
  </si>
  <si>
    <t>600/60016</t>
  </si>
  <si>
    <t>Budowa drogi Szabda-Belfort-Cegielnia 3km</t>
  </si>
  <si>
    <t>Budowa drogi Gorczenica - Gorczeniczka 0,6 km</t>
  </si>
  <si>
    <t>Aktualizacja projektu drogi Szczuka - Cielęta 3km</t>
  </si>
  <si>
    <t>Razem dział (700)</t>
  </si>
  <si>
    <t>700/70005</t>
  </si>
  <si>
    <t>Modernizacja budynku w Szymkowo 13 poprzez naprawę dachu</t>
  </si>
  <si>
    <t>Budowa oczyszczalni biologicznej przy budynku w Moczadłach 13</t>
  </si>
  <si>
    <t>Wymiana pokrycia dachowego w Gorczenicy 52</t>
  </si>
  <si>
    <t>Wykup diałek</t>
  </si>
  <si>
    <t>Razem dział (750)</t>
  </si>
  <si>
    <t>750/75023</t>
  </si>
  <si>
    <t>Zakup sprzętu i wyposażenia dla Urzędu Gminy</t>
  </si>
  <si>
    <t>Razem dział (754)</t>
  </si>
  <si>
    <t>Zakup samochodu dla OSP Gorczenica</t>
  </si>
  <si>
    <t>Razem dział (801)</t>
  </si>
  <si>
    <t>801/80101</t>
  </si>
  <si>
    <t>Budowa parkingu przy SP w Gorczenicy</t>
  </si>
  <si>
    <t>Zakup sprzętu dla szkół</t>
  </si>
  <si>
    <t>801/801003</t>
  </si>
  <si>
    <t xml:space="preserve">Budowa placu zabaw w Mszanie </t>
  </si>
  <si>
    <t>Razem dział (852)</t>
  </si>
  <si>
    <t>852/85219</t>
  </si>
  <si>
    <t>Zakup sprzętu dla GOPS</t>
  </si>
  <si>
    <t>Razem dział (900)</t>
  </si>
  <si>
    <t>900/90015</t>
  </si>
  <si>
    <t>Razem dział (921)</t>
  </si>
  <si>
    <t>921/92109</t>
  </si>
  <si>
    <t>Informatyzacja świetlic na terenie Gminy Brodnica</t>
  </si>
  <si>
    <t>921/92195</t>
  </si>
  <si>
    <t>Zakup namiotów</t>
  </si>
  <si>
    <t>Razem dział (758)</t>
  </si>
  <si>
    <t>758/75818</t>
  </si>
  <si>
    <t>Rezerwa na wydatki inwestycyjne</t>
  </si>
  <si>
    <t>Razem inwestycje</t>
  </si>
  <si>
    <t>Planowane nakłady inwestycyjne w 2008r.</t>
  </si>
  <si>
    <t>Planowane nakłady inwestycyjne w 2009r.</t>
  </si>
  <si>
    <t>Planowane nakłady inwestycyjne w 2010r.</t>
  </si>
  <si>
    <t>Projekt i budowa kanalizacji sanitarnej w Szabdzie (Belfort)</t>
  </si>
  <si>
    <t>Budowa wodociągu w Karbowie i Gorczenicy na terenach objętych planem miejscowym</t>
  </si>
  <si>
    <t>Opracowanie koncepcji lokalizacji i wykonania nowych ujęć wody wraz ze stacjami uzdatniania wody</t>
  </si>
  <si>
    <t>Budowa chodnika w Wybudowaniu Michałowo - Cielęta</t>
  </si>
  <si>
    <t>Modernizacja dróg gminnych asfaltowych</t>
  </si>
  <si>
    <t>Projektowanie poprawy bezpieczeństwa ruchu pieszych przy drogach asfaltowych poprzez budowę chodników</t>
  </si>
  <si>
    <t>Budowa zatoki autobusowej w Cielętach</t>
  </si>
  <si>
    <t>Projektowanie utwardzenia dróg w Karbowie, Kruszynkach i Cielętach w obszarach objętych planem miejscowym</t>
  </si>
  <si>
    <t>Zakup koparko - spycharki do utrzymania dróg</t>
  </si>
  <si>
    <t>Dotacja do Miasta Brodnica na opracowanie dokumentacji na budowę trasy przemysłowej</t>
  </si>
  <si>
    <t>Budowa drogi Szczuka - Cielęta 3km</t>
  </si>
  <si>
    <t>Budowa instalacji kanalizacyjnej i oczyszczalni biologicznej ścieków w Kominach 1</t>
  </si>
  <si>
    <t>Modernizacja budynku w Gorczenica 24 poprzez wymianę okien</t>
  </si>
  <si>
    <t>Projektowanie sali gimnastycznej przy szkole w Gortatowie i Szczuce</t>
  </si>
  <si>
    <t>Wykonanie oświetlenia ulicznego w Cielętach i Kruszynkach</t>
  </si>
  <si>
    <t>Modernizacja istniejącego oświetlenia</t>
  </si>
  <si>
    <t>Projekt oświetlenia ulicznego w Karbowie i Szabdzie</t>
  </si>
  <si>
    <t>750/75095</t>
  </si>
  <si>
    <t>Zakup dodatkowego wyposażenia do samochodu osobowo-ciężarowego</t>
  </si>
  <si>
    <t>Limity wydatków na wieloletnie programy inwestycyjne w latach 2008 - 2010</t>
  </si>
  <si>
    <t>Wykonanie konstrukcji zadaszenia i zakup plandeki do sceny przenośnej wykorzystywanej na uroczystościach gminnych</t>
  </si>
  <si>
    <t>Budowa kanalizacji w Karbowie (ulice kwiatowe)</t>
  </si>
  <si>
    <t>Budowa kanalizacji sanitarnej Brodnica -  Gorczenica - Kominy</t>
  </si>
  <si>
    <t>Wykonanie oświetlenia ulicznego w Karbowie, Podgórzu i Szabdzie</t>
  </si>
  <si>
    <t>Budowa utwardzonych dróg w Karbowie, Kruszynkach i Cielętach w obszarach objętych planem miejscowym</t>
  </si>
  <si>
    <t>Rozbudowa świetlicy wiejskiej w Szabdzie</t>
  </si>
  <si>
    <t>Projekt kanalizacji w Karbowie na terenach objętych miejscowym planem zagospodarowania przestrzennego</t>
  </si>
  <si>
    <t>Budowa kanalizacji w Karbowie przy ul. Sportowej Kruszynkach, Niewierzu i Mszanie</t>
  </si>
  <si>
    <t>Budowa wodaciągu w Nowym Dworze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</si>
</sst>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2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wrapText="1"/>
    </xf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2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2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wrapText="1"/>
    </xf>
    <xf numFmtId="42" fontId="6" fillId="2" borderId="1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5" xfId="0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92" zoomScaleNormal="92" workbookViewId="0" topLeftCell="A1">
      <selection activeCell="F30" sqref="F30"/>
    </sheetView>
  </sheetViews>
  <sheetFormatPr defaultColWidth="9.140625" defaultRowHeight="12.75"/>
  <cols>
    <col min="1" max="1" width="13.28125" style="0" customWidth="1"/>
    <col min="2" max="2" width="5.28125" style="0" customWidth="1"/>
    <col min="3" max="3" width="44.7109375" style="0" customWidth="1"/>
    <col min="4" max="4" width="16.8515625" style="0" customWidth="1"/>
    <col min="5" max="6" width="16.57421875" style="0" customWidth="1"/>
    <col min="7" max="7" width="15.7109375" style="0" customWidth="1"/>
  </cols>
  <sheetData>
    <row r="1" spans="1:7" ht="30" customHeight="1">
      <c r="A1" s="36" t="s">
        <v>67</v>
      </c>
      <c r="B1" s="36"/>
      <c r="C1" s="36"/>
      <c r="D1" s="36"/>
      <c r="E1" s="36"/>
      <c r="F1" s="37"/>
      <c r="G1" s="37"/>
    </row>
    <row r="2" spans="1:7" ht="30" customHeight="1">
      <c r="A2" s="31" t="s">
        <v>0</v>
      </c>
      <c r="B2" s="31" t="s">
        <v>1</v>
      </c>
      <c r="C2" s="30" t="s">
        <v>2</v>
      </c>
      <c r="D2" s="30" t="s">
        <v>3</v>
      </c>
      <c r="E2" s="30" t="s">
        <v>45</v>
      </c>
      <c r="F2" s="30" t="s">
        <v>46</v>
      </c>
      <c r="G2" s="30" t="s">
        <v>47</v>
      </c>
    </row>
    <row r="3" spans="1:7" ht="30" customHeight="1">
      <c r="A3" s="31"/>
      <c r="B3" s="31"/>
      <c r="C3" s="30"/>
      <c r="D3" s="30"/>
      <c r="E3" s="30"/>
      <c r="F3" s="30"/>
      <c r="G3" s="30"/>
    </row>
    <row r="4" spans="1:7" ht="12.75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15">
      <c r="A5" s="38" t="s">
        <v>4</v>
      </c>
      <c r="B5" s="38"/>
      <c r="C5" s="38"/>
      <c r="D5" s="3">
        <f>SUM(D6:D16)</f>
        <v>4450000</v>
      </c>
      <c r="E5" s="3">
        <f>SUM(E6:E16)</f>
        <v>996000</v>
      </c>
      <c r="F5" s="3">
        <f>SUM(F6:F16)</f>
        <v>1382000</v>
      </c>
      <c r="G5" s="3">
        <f>SUM(G6:G16)</f>
        <v>722000</v>
      </c>
    </row>
    <row r="6" spans="1:7" ht="12.75">
      <c r="A6" s="32" t="s">
        <v>5</v>
      </c>
      <c r="B6" s="4">
        <v>1</v>
      </c>
      <c r="C6" s="5" t="s">
        <v>6</v>
      </c>
      <c r="D6" s="6">
        <v>240000</v>
      </c>
      <c r="E6" s="6">
        <v>30000</v>
      </c>
      <c r="F6" s="6">
        <f>E6</f>
        <v>30000</v>
      </c>
      <c r="G6" s="6">
        <v>30000</v>
      </c>
    </row>
    <row r="7" spans="1:7" ht="25.5">
      <c r="A7" s="33"/>
      <c r="B7" s="4">
        <f aca="true" t="shared" si="0" ref="B7:B16">B6+1</f>
        <v>2</v>
      </c>
      <c r="C7" s="5" t="s">
        <v>70</v>
      </c>
      <c r="D7" s="6">
        <v>1500000</v>
      </c>
      <c r="E7" s="6">
        <v>200000</v>
      </c>
      <c r="F7" s="6">
        <v>500000</v>
      </c>
      <c r="G7" s="6">
        <v>300000</v>
      </c>
    </row>
    <row r="8" spans="1:7" ht="12.75">
      <c r="A8" s="33"/>
      <c r="B8" s="4">
        <f t="shared" si="0"/>
        <v>3</v>
      </c>
      <c r="C8" s="5" t="s">
        <v>69</v>
      </c>
      <c r="D8" s="6">
        <v>1500000</v>
      </c>
      <c r="E8" s="6">
        <v>300000</v>
      </c>
      <c r="F8" s="6">
        <v>500000</v>
      </c>
      <c r="G8" s="6">
        <v>300000</v>
      </c>
    </row>
    <row r="9" spans="1:7" ht="25.5">
      <c r="A9" s="33"/>
      <c r="B9" s="4">
        <f t="shared" si="0"/>
        <v>4</v>
      </c>
      <c r="C9" s="5" t="s">
        <v>48</v>
      </c>
      <c r="D9" s="6">
        <v>100000</v>
      </c>
      <c r="E9" s="6">
        <v>35000</v>
      </c>
      <c r="F9" s="6">
        <f>D9-E9</f>
        <v>65000</v>
      </c>
      <c r="G9" s="6"/>
    </row>
    <row r="10" spans="1:7" ht="25.5">
      <c r="A10" s="33"/>
      <c r="B10" s="4">
        <f t="shared" si="0"/>
        <v>5</v>
      </c>
      <c r="C10" s="5" t="s">
        <v>75</v>
      </c>
      <c r="D10" s="6">
        <v>350000</v>
      </c>
      <c r="E10" s="6">
        <v>173000</v>
      </c>
      <c r="F10" s="6">
        <v>85000</v>
      </c>
      <c r="G10" s="6">
        <f>D10-E10-F10</f>
        <v>92000</v>
      </c>
    </row>
    <row r="11" spans="1:7" ht="12.75">
      <c r="A11" s="33"/>
      <c r="B11" s="4">
        <f t="shared" si="0"/>
        <v>6</v>
      </c>
      <c r="C11" s="5" t="s">
        <v>7</v>
      </c>
      <c r="D11" s="6">
        <v>50000</v>
      </c>
      <c r="E11" s="6">
        <v>50000</v>
      </c>
      <c r="F11" s="6"/>
      <c r="G11" s="6"/>
    </row>
    <row r="12" spans="1:7" ht="25.5">
      <c r="A12" s="33"/>
      <c r="B12" s="4">
        <f t="shared" si="0"/>
        <v>7</v>
      </c>
      <c r="C12" s="5" t="s">
        <v>49</v>
      </c>
      <c r="D12" s="6">
        <v>80000</v>
      </c>
      <c r="E12" s="6">
        <v>80000</v>
      </c>
      <c r="F12" s="6"/>
      <c r="G12" s="6"/>
    </row>
    <row r="13" spans="1:7" ht="12.75">
      <c r="A13" s="33"/>
      <c r="B13" s="4">
        <f t="shared" si="0"/>
        <v>8</v>
      </c>
      <c r="C13" s="5" t="s">
        <v>8</v>
      </c>
      <c r="D13" s="6">
        <v>170000</v>
      </c>
      <c r="E13" s="6">
        <v>68000</v>
      </c>
      <c r="F13" s="6">
        <f>D13-E13</f>
        <v>102000</v>
      </c>
      <c r="G13" s="6"/>
    </row>
    <row r="14" spans="1:7" ht="38.25">
      <c r="A14" s="33"/>
      <c r="B14" s="4">
        <f t="shared" si="0"/>
        <v>9</v>
      </c>
      <c r="C14" s="5" t="s">
        <v>50</v>
      </c>
      <c r="D14" s="6">
        <v>50000</v>
      </c>
      <c r="E14" s="6">
        <v>50000</v>
      </c>
      <c r="F14" s="6"/>
      <c r="G14" s="6"/>
    </row>
    <row r="15" spans="1:7" ht="38.25">
      <c r="A15" s="33"/>
      <c r="B15" s="4">
        <f t="shared" si="0"/>
        <v>10</v>
      </c>
      <c r="C15" s="5" t="s">
        <v>74</v>
      </c>
      <c r="D15" s="6">
        <v>10000</v>
      </c>
      <c r="E15" s="6">
        <v>10000</v>
      </c>
      <c r="F15" s="6"/>
      <c r="G15" s="6"/>
    </row>
    <row r="16" spans="1:7" ht="12.75">
      <c r="A16" s="33"/>
      <c r="B16" s="4">
        <f t="shared" si="0"/>
        <v>11</v>
      </c>
      <c r="C16" s="5" t="s">
        <v>76</v>
      </c>
      <c r="D16" s="6">
        <v>400000</v>
      </c>
      <c r="E16" s="6">
        <v>0</v>
      </c>
      <c r="F16" s="6">
        <v>100000</v>
      </c>
      <c r="G16" s="6"/>
    </row>
    <row r="17" spans="1:7" ht="15" customHeight="1">
      <c r="A17" s="27" t="s">
        <v>9</v>
      </c>
      <c r="B17" s="28"/>
      <c r="C17" s="29"/>
      <c r="D17" s="3">
        <f>SUM(D18:D29)</f>
        <v>5550000</v>
      </c>
      <c r="E17" s="3">
        <f>SUM(E18:E29)</f>
        <v>380000</v>
      </c>
      <c r="F17" s="3">
        <f>SUM(F18:F29)</f>
        <v>885000</v>
      </c>
      <c r="G17" s="3">
        <f>SUM(G18:G29)</f>
        <v>1685000</v>
      </c>
    </row>
    <row r="18" spans="1:7" ht="38.25">
      <c r="A18" s="32" t="s">
        <v>10</v>
      </c>
      <c r="B18" s="4">
        <f>B16+1</f>
        <v>12</v>
      </c>
      <c r="C18" s="5" t="s">
        <v>53</v>
      </c>
      <c r="D18" s="6">
        <v>50000</v>
      </c>
      <c r="E18" s="6">
        <v>50000</v>
      </c>
      <c r="F18" s="6"/>
      <c r="G18" s="6"/>
    </row>
    <row r="19" spans="1:7" ht="25.5">
      <c r="A19" s="33"/>
      <c r="B19" s="4">
        <f aca="true" t="shared" si="1" ref="B19:B29">B18+1</f>
        <v>13</v>
      </c>
      <c r="C19" s="5" t="s">
        <v>51</v>
      </c>
      <c r="D19" s="6">
        <v>300000</v>
      </c>
      <c r="E19" s="6">
        <v>80000</v>
      </c>
      <c r="F19" s="6">
        <v>110000</v>
      </c>
      <c r="G19" s="6">
        <f>D19-E19-F19</f>
        <v>110000</v>
      </c>
    </row>
    <row r="20" spans="1:7" ht="15" customHeight="1">
      <c r="A20" s="33"/>
      <c r="B20" s="4">
        <f t="shared" si="1"/>
        <v>14</v>
      </c>
      <c r="C20" s="5" t="s">
        <v>52</v>
      </c>
      <c r="D20" s="6">
        <f>E20+F20+G20</f>
        <v>225000</v>
      </c>
      <c r="E20" s="6">
        <v>75000</v>
      </c>
      <c r="F20" s="6">
        <f>E20</f>
        <v>75000</v>
      </c>
      <c r="G20" s="6">
        <v>75000</v>
      </c>
    </row>
    <row r="21" spans="1:7" ht="12.75">
      <c r="A21" s="33"/>
      <c r="B21" s="4">
        <f t="shared" si="1"/>
        <v>15</v>
      </c>
      <c r="C21" s="5" t="s">
        <v>13</v>
      </c>
      <c r="D21" s="6">
        <v>25000</v>
      </c>
      <c r="E21" s="6">
        <v>25000</v>
      </c>
      <c r="F21" s="6"/>
      <c r="G21" s="6"/>
    </row>
    <row r="22" spans="1:7" ht="15" customHeight="1">
      <c r="A22" s="33"/>
      <c r="B22" s="4">
        <f t="shared" si="1"/>
        <v>16</v>
      </c>
      <c r="C22" s="5" t="s">
        <v>54</v>
      </c>
      <c r="D22" s="6">
        <v>10000</v>
      </c>
      <c r="E22" s="6">
        <v>10000</v>
      </c>
      <c r="F22" s="6"/>
      <c r="G22" s="6"/>
    </row>
    <row r="23" spans="1:7" ht="38.25">
      <c r="A23" s="33"/>
      <c r="B23" s="4">
        <f t="shared" si="1"/>
        <v>17</v>
      </c>
      <c r="C23" s="5" t="s">
        <v>55</v>
      </c>
      <c r="D23" s="6">
        <v>70000</v>
      </c>
      <c r="E23" s="6">
        <v>70000</v>
      </c>
      <c r="F23" s="6"/>
      <c r="G23" s="6"/>
    </row>
    <row r="24" spans="1:7" ht="38.25">
      <c r="A24" s="33"/>
      <c r="B24" s="4">
        <f t="shared" si="1"/>
        <v>18</v>
      </c>
      <c r="C24" s="5" t="s">
        <v>72</v>
      </c>
      <c r="D24" s="6">
        <v>1500000</v>
      </c>
      <c r="E24" s="6"/>
      <c r="F24" s="6">
        <v>200000</v>
      </c>
      <c r="G24" s="6">
        <v>200000</v>
      </c>
    </row>
    <row r="25" spans="1:7" ht="12.75">
      <c r="A25" s="33"/>
      <c r="B25" s="4">
        <f t="shared" si="1"/>
        <v>19</v>
      </c>
      <c r="C25" s="5" t="s">
        <v>56</v>
      </c>
      <c r="D25" s="6">
        <v>40000</v>
      </c>
      <c r="E25" s="6">
        <v>40000</v>
      </c>
      <c r="F25" s="6"/>
      <c r="G25" s="6"/>
    </row>
    <row r="26" spans="1:7" ht="25.5">
      <c r="A26" s="33"/>
      <c r="B26" s="4">
        <f t="shared" si="1"/>
        <v>20</v>
      </c>
      <c r="C26" s="5" t="s">
        <v>57</v>
      </c>
      <c r="D26" s="6">
        <v>30000</v>
      </c>
      <c r="E26" s="6">
        <v>30000</v>
      </c>
      <c r="F26" s="6"/>
      <c r="G26" s="6"/>
    </row>
    <row r="27" spans="1:7" ht="12.75">
      <c r="A27" s="33"/>
      <c r="B27" s="4">
        <f t="shared" si="1"/>
        <v>21</v>
      </c>
      <c r="C27" s="5" t="s">
        <v>11</v>
      </c>
      <c r="D27" s="6">
        <v>1500000</v>
      </c>
      <c r="E27" s="6"/>
      <c r="F27" s="6">
        <v>250000</v>
      </c>
      <c r="G27" s="6">
        <v>500000</v>
      </c>
    </row>
    <row r="28" spans="1:7" ht="12.75">
      <c r="A28" s="33"/>
      <c r="B28" s="4">
        <f t="shared" si="1"/>
        <v>22</v>
      </c>
      <c r="C28" s="5" t="s">
        <v>12</v>
      </c>
      <c r="D28" s="6">
        <v>300000</v>
      </c>
      <c r="E28" s="6"/>
      <c r="F28" s="6">
        <f>E28</f>
        <v>0</v>
      </c>
      <c r="G28" s="6">
        <v>300000</v>
      </c>
    </row>
    <row r="29" spans="1:7" s="8" customFormat="1" ht="12.75">
      <c r="A29" s="42"/>
      <c r="B29" s="4">
        <f t="shared" si="1"/>
        <v>23</v>
      </c>
      <c r="C29" s="5" t="s">
        <v>58</v>
      </c>
      <c r="D29" s="6">
        <v>1500000</v>
      </c>
      <c r="E29" s="6"/>
      <c r="F29" s="6">
        <v>250000</v>
      </c>
      <c r="G29" s="6">
        <v>500000</v>
      </c>
    </row>
    <row r="30" spans="1:7" s="9" customFormat="1" ht="15" customHeight="1">
      <c r="A30" s="27" t="s">
        <v>14</v>
      </c>
      <c r="B30" s="28"/>
      <c r="C30" s="29"/>
      <c r="D30" s="3">
        <f>SUM(D31:D36)</f>
        <v>440000</v>
      </c>
      <c r="E30" s="3">
        <f>SUM(E31:E36)</f>
        <v>213000</v>
      </c>
      <c r="F30" s="3">
        <f>SUM(F31:F36)</f>
        <v>77000</v>
      </c>
      <c r="G30" s="3">
        <f>SUM(G31:G36)</f>
        <v>150000</v>
      </c>
    </row>
    <row r="31" spans="1:7" s="8" customFormat="1" ht="25.5">
      <c r="A31" s="39" t="s">
        <v>15</v>
      </c>
      <c r="B31" s="4">
        <f>B29+1</f>
        <v>24</v>
      </c>
      <c r="C31" s="5" t="s">
        <v>59</v>
      </c>
      <c r="D31" s="6">
        <v>30000</v>
      </c>
      <c r="E31" s="6">
        <v>30000</v>
      </c>
      <c r="F31" s="6"/>
      <c r="G31" s="6"/>
    </row>
    <row r="32" spans="1:7" s="8" customFormat="1" ht="25.5">
      <c r="A32" s="40"/>
      <c r="B32" s="4">
        <f>B31+1</f>
        <v>25</v>
      </c>
      <c r="C32" s="10" t="s">
        <v>60</v>
      </c>
      <c r="D32" s="6">
        <v>12000</v>
      </c>
      <c r="E32" s="6">
        <v>5000</v>
      </c>
      <c r="F32" s="6">
        <v>7000</v>
      </c>
      <c r="G32" s="6"/>
    </row>
    <row r="33" spans="1:7" s="8" customFormat="1" ht="25.5">
      <c r="A33" s="40"/>
      <c r="B33" s="4">
        <f>B32+1</f>
        <v>26</v>
      </c>
      <c r="C33" s="10" t="s">
        <v>16</v>
      </c>
      <c r="D33" s="6">
        <v>80000</v>
      </c>
      <c r="E33" s="6">
        <v>80000</v>
      </c>
      <c r="F33" s="6"/>
      <c r="G33" s="6"/>
    </row>
    <row r="34" spans="1:7" s="8" customFormat="1" ht="25.5">
      <c r="A34" s="40"/>
      <c r="B34" s="4">
        <f>B33+1</f>
        <v>27</v>
      </c>
      <c r="C34" s="10" t="s">
        <v>17</v>
      </c>
      <c r="D34" s="6">
        <v>28000</v>
      </c>
      <c r="E34" s="6">
        <v>28000</v>
      </c>
      <c r="F34" s="6"/>
      <c r="G34" s="6"/>
    </row>
    <row r="35" spans="1:7" s="8" customFormat="1" ht="19.5" customHeight="1">
      <c r="A35" s="40"/>
      <c r="B35" s="4">
        <f>B34+1</f>
        <v>28</v>
      </c>
      <c r="C35" s="10" t="s">
        <v>18</v>
      </c>
      <c r="D35" s="6">
        <v>80000</v>
      </c>
      <c r="E35" s="6"/>
      <c r="F35" s="6"/>
      <c r="G35" s="6">
        <v>80000</v>
      </c>
    </row>
    <row r="36" spans="1:7" s="8" customFormat="1" ht="12.75">
      <c r="A36" s="41"/>
      <c r="B36" s="4">
        <f>B35+1</f>
        <v>29</v>
      </c>
      <c r="C36" s="10" t="s">
        <v>19</v>
      </c>
      <c r="D36" s="6">
        <v>210000</v>
      </c>
      <c r="E36" s="6">
        <v>70000</v>
      </c>
      <c r="F36" s="6">
        <v>70000</v>
      </c>
      <c r="G36" s="6">
        <v>70000</v>
      </c>
    </row>
    <row r="37" spans="1:7" s="8" customFormat="1" ht="19.5" customHeight="1">
      <c r="A37" s="27" t="s">
        <v>20</v>
      </c>
      <c r="B37" s="28"/>
      <c r="C37" s="29"/>
      <c r="D37" s="3">
        <f>SUM(D38:D39)</f>
        <v>42000</v>
      </c>
      <c r="E37" s="3">
        <f>SUM(E38:E39)</f>
        <v>42000</v>
      </c>
      <c r="F37" s="3">
        <f>SUM(F38:F39)</f>
        <v>0</v>
      </c>
      <c r="G37" s="3">
        <f>SUM(G38:G39)</f>
        <v>0</v>
      </c>
    </row>
    <row r="38" spans="1:7" s="8" customFormat="1" ht="19.5" customHeight="1">
      <c r="A38" s="11" t="s">
        <v>21</v>
      </c>
      <c r="B38" s="1">
        <f>B35+1</f>
        <v>29</v>
      </c>
      <c r="C38" s="10" t="s">
        <v>22</v>
      </c>
      <c r="D38" s="6">
        <v>35000</v>
      </c>
      <c r="E38" s="6">
        <v>35000</v>
      </c>
      <c r="F38" s="3"/>
      <c r="G38" s="3"/>
    </row>
    <row r="39" spans="1:7" s="8" customFormat="1" ht="25.5">
      <c r="A39" s="11" t="s">
        <v>65</v>
      </c>
      <c r="B39" s="1">
        <f>B36+1</f>
        <v>30</v>
      </c>
      <c r="C39" s="10" t="s">
        <v>66</v>
      </c>
      <c r="D39" s="6">
        <v>7000</v>
      </c>
      <c r="E39" s="6">
        <v>7000</v>
      </c>
      <c r="F39" s="6"/>
      <c r="G39" s="6"/>
    </row>
    <row r="40" spans="1:7" s="8" customFormat="1" ht="19.5" customHeight="1">
      <c r="A40" s="27" t="s">
        <v>23</v>
      </c>
      <c r="B40" s="28"/>
      <c r="C40" s="29"/>
      <c r="D40" s="3">
        <f>SUM(D41:D41)</f>
        <v>15000</v>
      </c>
      <c r="E40" s="3">
        <f>SUM(E41:E41)</f>
        <v>15000</v>
      </c>
      <c r="F40" s="3">
        <f>SUM(F41:F41)</f>
        <v>0</v>
      </c>
      <c r="G40" s="3">
        <f>SUM(G41:G41)</f>
        <v>0</v>
      </c>
    </row>
    <row r="41" spans="1:7" s="8" customFormat="1" ht="12.75">
      <c r="A41" s="25"/>
      <c r="B41" s="1">
        <f>B39+1</f>
        <v>31</v>
      </c>
      <c r="C41" s="5" t="s">
        <v>24</v>
      </c>
      <c r="D41" s="6">
        <v>15000</v>
      </c>
      <c r="E41" s="6">
        <v>15000</v>
      </c>
      <c r="F41" s="6"/>
      <c r="G41" s="6"/>
    </row>
    <row r="42" spans="1:7" s="12" customFormat="1" ht="19.5" customHeight="1">
      <c r="A42" s="27" t="s">
        <v>25</v>
      </c>
      <c r="B42" s="28"/>
      <c r="C42" s="29"/>
      <c r="D42" s="3">
        <f>SUM(D43:D46)</f>
        <v>135000</v>
      </c>
      <c r="E42" s="3">
        <f>SUM(E43:E46)</f>
        <v>115000</v>
      </c>
      <c r="F42" s="3">
        <f>SUM(F43:F46)</f>
        <v>20000</v>
      </c>
      <c r="G42" s="3">
        <f>SUM(G43:G46)</f>
        <v>0</v>
      </c>
    </row>
    <row r="43" spans="1:7" s="12" customFormat="1" ht="25.5">
      <c r="A43" s="34" t="s">
        <v>26</v>
      </c>
      <c r="B43" s="13">
        <f>B41+1</f>
        <v>32</v>
      </c>
      <c r="C43" s="16" t="s">
        <v>61</v>
      </c>
      <c r="D43" s="15">
        <v>80000</v>
      </c>
      <c r="E43" s="15">
        <v>80000</v>
      </c>
      <c r="F43" s="15"/>
      <c r="G43" s="15"/>
    </row>
    <row r="44" spans="1:7" s="12" customFormat="1" ht="19.5" customHeight="1">
      <c r="A44" s="43"/>
      <c r="B44" s="13">
        <f>B43+1</f>
        <v>33</v>
      </c>
      <c r="C44" s="14" t="s">
        <v>27</v>
      </c>
      <c r="D44" s="15">
        <v>20000</v>
      </c>
      <c r="E44" s="15">
        <v>20000</v>
      </c>
      <c r="F44" s="15"/>
      <c r="G44" s="15"/>
    </row>
    <row r="45" spans="1:7" s="12" customFormat="1" ht="19.5" customHeight="1">
      <c r="A45" s="35"/>
      <c r="B45" s="13">
        <f>B44+1</f>
        <v>34</v>
      </c>
      <c r="C45" s="5" t="s">
        <v>28</v>
      </c>
      <c r="D45" s="15">
        <v>10000</v>
      </c>
      <c r="E45" s="15">
        <v>10000</v>
      </c>
      <c r="F45" s="15"/>
      <c r="G45" s="15"/>
    </row>
    <row r="46" spans="1:7" ht="15" customHeight="1">
      <c r="A46" s="1" t="s">
        <v>29</v>
      </c>
      <c r="B46" s="13">
        <f>B45+1</f>
        <v>35</v>
      </c>
      <c r="C46" s="5" t="s">
        <v>30</v>
      </c>
      <c r="D46" s="6">
        <v>25000</v>
      </c>
      <c r="E46" s="6">
        <v>5000</v>
      </c>
      <c r="F46" s="15">
        <v>20000</v>
      </c>
      <c r="G46" s="6"/>
    </row>
    <row r="47" spans="1:7" ht="15" customHeight="1">
      <c r="A47" s="27" t="s">
        <v>31</v>
      </c>
      <c r="B47" s="28"/>
      <c r="C47" s="29"/>
      <c r="D47" s="3">
        <f>D48</f>
        <v>5000</v>
      </c>
      <c r="E47" s="3">
        <f>E48</f>
        <v>5000</v>
      </c>
      <c r="F47" s="3">
        <f>F48</f>
        <v>0</v>
      </c>
      <c r="G47" s="3"/>
    </row>
    <row r="48" spans="1:7" s="8" customFormat="1" ht="19.5" customHeight="1">
      <c r="A48" s="1" t="s">
        <v>32</v>
      </c>
      <c r="B48" s="1">
        <f>B46+1</f>
        <v>36</v>
      </c>
      <c r="C48" s="10" t="s">
        <v>33</v>
      </c>
      <c r="D48" s="6">
        <v>5000</v>
      </c>
      <c r="E48" s="6">
        <v>5000</v>
      </c>
      <c r="F48" s="6"/>
      <c r="G48" s="6"/>
    </row>
    <row r="49" spans="1:7" ht="15">
      <c r="A49" s="27" t="s">
        <v>34</v>
      </c>
      <c r="B49" s="28"/>
      <c r="C49" s="29"/>
      <c r="D49" s="3">
        <f>SUM(D50:D53)</f>
        <v>758000</v>
      </c>
      <c r="E49" s="3">
        <f>SUM(E50:E53)</f>
        <v>298000</v>
      </c>
      <c r="F49" s="3">
        <f>SUM(F50:F53)</f>
        <v>230000</v>
      </c>
      <c r="G49" s="3">
        <f>SUM(G50:G53)</f>
        <v>230000</v>
      </c>
    </row>
    <row r="50" spans="1:7" ht="25.5">
      <c r="A50" s="32" t="s">
        <v>35</v>
      </c>
      <c r="B50" s="1">
        <f>B48+1</f>
        <v>37</v>
      </c>
      <c r="C50" s="5" t="s">
        <v>62</v>
      </c>
      <c r="D50" s="6">
        <v>250000</v>
      </c>
      <c r="E50" s="6">
        <v>250000</v>
      </c>
      <c r="F50" s="6"/>
      <c r="G50" s="6"/>
    </row>
    <row r="51" spans="1:7" ht="12.75">
      <c r="A51" s="33"/>
      <c r="B51" s="1">
        <f>B50+1</f>
        <v>38</v>
      </c>
      <c r="C51" s="5" t="s">
        <v>63</v>
      </c>
      <c r="D51" s="6">
        <v>90000</v>
      </c>
      <c r="E51" s="6">
        <v>30000</v>
      </c>
      <c r="F51" s="6">
        <v>30000</v>
      </c>
      <c r="G51" s="6">
        <v>30000</v>
      </c>
    </row>
    <row r="52" spans="1:7" ht="25.5">
      <c r="A52" s="33"/>
      <c r="B52" s="1"/>
      <c r="C52" s="5" t="s">
        <v>64</v>
      </c>
      <c r="D52" s="6">
        <v>18000</v>
      </c>
      <c r="E52" s="6">
        <v>18000</v>
      </c>
      <c r="F52" s="6"/>
      <c r="G52" s="6"/>
    </row>
    <row r="53" spans="1:7" ht="25.5">
      <c r="A53" s="33"/>
      <c r="B53" s="1">
        <f>B51+1</f>
        <v>39</v>
      </c>
      <c r="C53" s="5" t="s">
        <v>71</v>
      </c>
      <c r="D53" s="6">
        <v>400000</v>
      </c>
      <c r="E53" s="6"/>
      <c r="F53" s="6">
        <v>200000</v>
      </c>
      <c r="G53" s="6">
        <v>200000</v>
      </c>
    </row>
    <row r="54" spans="1:7" ht="15" customHeight="1">
      <c r="A54" s="27" t="s">
        <v>36</v>
      </c>
      <c r="B54" s="28"/>
      <c r="C54" s="29"/>
      <c r="D54" s="3">
        <f>SUM(D55:D58)</f>
        <v>320337</v>
      </c>
      <c r="E54" s="3">
        <f>SUM(E55:E58)</f>
        <v>270337</v>
      </c>
      <c r="F54" s="3">
        <f>SUM(F55:F58)</f>
        <v>25000</v>
      </c>
      <c r="G54" s="3">
        <f>SUM(G55:G58)</f>
        <v>25000</v>
      </c>
    </row>
    <row r="55" spans="1:7" ht="12.75">
      <c r="A55" s="34" t="s">
        <v>37</v>
      </c>
      <c r="B55" s="13">
        <f>B53+1</f>
        <v>40</v>
      </c>
      <c r="C55" s="17" t="s">
        <v>38</v>
      </c>
      <c r="D55" s="15">
        <v>100000</v>
      </c>
      <c r="E55" s="15">
        <v>50000</v>
      </c>
      <c r="F55" s="15">
        <v>25000</v>
      </c>
      <c r="G55" s="15">
        <v>25000</v>
      </c>
    </row>
    <row r="56" spans="1:7" ht="12.75">
      <c r="A56" s="35"/>
      <c r="B56" s="13">
        <f>B55+1</f>
        <v>41</v>
      </c>
      <c r="C56" s="26" t="s">
        <v>73</v>
      </c>
      <c r="D56" s="15">
        <f>99137+98200</f>
        <v>197337</v>
      </c>
      <c r="E56" s="15">
        <v>197337</v>
      </c>
      <c r="F56" s="15"/>
      <c r="G56" s="15"/>
    </row>
    <row r="57" spans="1:7" ht="38.25">
      <c r="A57" s="32" t="s">
        <v>39</v>
      </c>
      <c r="B57" s="13">
        <f>B56+1</f>
        <v>42</v>
      </c>
      <c r="C57" s="17" t="s">
        <v>68</v>
      </c>
      <c r="D57" s="15">
        <v>16000</v>
      </c>
      <c r="E57" s="15">
        <v>16000</v>
      </c>
      <c r="F57" s="15"/>
      <c r="G57" s="18"/>
    </row>
    <row r="58" spans="1:7" ht="15">
      <c r="A58" s="33"/>
      <c r="B58" s="13">
        <f>B57+1</f>
        <v>43</v>
      </c>
      <c r="C58" s="17" t="s">
        <v>40</v>
      </c>
      <c r="D58" s="15">
        <v>7000</v>
      </c>
      <c r="E58" s="15">
        <v>7000</v>
      </c>
      <c r="F58" s="15"/>
      <c r="G58" s="18"/>
    </row>
    <row r="59" spans="1:7" ht="15">
      <c r="A59" s="27" t="s">
        <v>41</v>
      </c>
      <c r="B59" s="28"/>
      <c r="C59" s="29"/>
      <c r="D59" s="3">
        <f>SUM(D60:D60)</f>
        <v>0</v>
      </c>
      <c r="E59" s="3">
        <f>SUM(E60:E60)</f>
        <v>250000</v>
      </c>
      <c r="F59" s="3">
        <f>SUM(F60:F60)</f>
        <v>0</v>
      </c>
      <c r="G59" s="3"/>
    </row>
    <row r="60" spans="1:7" ht="12.75">
      <c r="A60" s="7" t="s">
        <v>42</v>
      </c>
      <c r="B60" s="1">
        <f>B58+1</f>
        <v>44</v>
      </c>
      <c r="C60" s="5" t="s">
        <v>43</v>
      </c>
      <c r="D60" s="6"/>
      <c r="E60" s="6">
        <v>250000</v>
      </c>
      <c r="F60" s="6">
        <v>0</v>
      </c>
      <c r="G60" s="6"/>
    </row>
    <row r="61" spans="1:7" ht="15">
      <c r="A61" s="19"/>
      <c r="B61" s="20"/>
      <c r="C61" s="21" t="s">
        <v>44</v>
      </c>
      <c r="D61" s="22">
        <f>D5+D17+D30+D37+D40+D42+D47+D49+D54+D59</f>
        <v>11715337</v>
      </c>
      <c r="E61" s="22">
        <f>E5+E17+E30+E37+E40+E42+E47+E49+E54+E59</f>
        <v>2584337</v>
      </c>
      <c r="F61" s="22">
        <f>F5+F17+F30+F37+F40+F42+F47+F49+F54+F59</f>
        <v>2619000</v>
      </c>
      <c r="G61" s="22">
        <f>G5+G17+G30+G37+G40+G42+G47+G49+G54+G59</f>
        <v>2812000</v>
      </c>
    </row>
    <row r="64" ht="12.75">
      <c r="E64" s="23"/>
    </row>
    <row r="71" ht="12.75">
      <c r="D71" s="24"/>
    </row>
  </sheetData>
  <mergeCells count="25">
    <mergeCell ref="A37:C37"/>
    <mergeCell ref="A57:A58"/>
    <mergeCell ref="A40:C40"/>
    <mergeCell ref="A43:A45"/>
    <mergeCell ref="A50:A53"/>
    <mergeCell ref="A42:C42"/>
    <mergeCell ref="A47:C47"/>
    <mergeCell ref="A1:G1"/>
    <mergeCell ref="A5:C5"/>
    <mergeCell ref="A31:A36"/>
    <mergeCell ref="A17:C17"/>
    <mergeCell ref="A30:C30"/>
    <mergeCell ref="A18:A29"/>
    <mergeCell ref="F2:F3"/>
    <mergeCell ref="G2:G3"/>
    <mergeCell ref="A59:C59"/>
    <mergeCell ref="E2:E3"/>
    <mergeCell ref="D2:D3"/>
    <mergeCell ref="C2:C3"/>
    <mergeCell ref="B2:B3"/>
    <mergeCell ref="A2:A3"/>
    <mergeCell ref="A54:C54"/>
    <mergeCell ref="A6:A16"/>
    <mergeCell ref="A49:C49"/>
    <mergeCell ref="A55:A56"/>
  </mergeCells>
  <printOptions/>
  <pageMargins left="0.29" right="0.46" top="1.36" bottom="0.23" header="0.6692913385826772" footer="0.17"/>
  <pageSetup horizontalDpi="300" verticalDpi="300" orientation="landscape" paperSize="9" r:id="rId1"/>
  <headerFooter alignWithMargins="0">
    <oddHeader xml:space="preserve">&amp;RZałącznik Nr 10
do Uchwały Nr XIV/76/07
Rady Gminy Brodnica
z dnia 27 grudnia 2007r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2007-12-31T09:08:40Z</cp:lastPrinted>
  <dcterms:created xsi:type="dcterms:W3CDTF">2007-11-13T13:42:01Z</dcterms:created>
  <dcterms:modified xsi:type="dcterms:W3CDTF">2007-12-31T09:09:35Z</dcterms:modified>
  <cp:category/>
  <cp:version/>
  <cp:contentType/>
  <cp:contentStatus/>
</cp:coreProperties>
</file>