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wykonanie inwestycji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<sst xmlns="http://schemas.openxmlformats.org/spreadsheetml/2006/main" count="52" uniqueCount="51">
  <si>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Dział/Rozdział</t>
  </si>
  <si>
    <t>L.p.</t>
  </si>
  <si>
    <t>Nazwa i lokalizacja zadania inwestycyjnego</t>
  </si>
  <si>
    <t>Planowane nakłady inwestycyjne w 2006r.</t>
  </si>
  <si>
    <t>010/01010</t>
  </si>
  <si>
    <t>Budowa sieci kanalizacji sanitarnej Zbiczno-Brodnica</t>
  </si>
  <si>
    <t>Budowa kanalizacji sanitarnej w Cielętach</t>
  </si>
  <si>
    <t>Budowa kanalizacji sanitarnej w Wybudowaniu Michałowo</t>
  </si>
  <si>
    <t>Budowa wodociągu w Kominach</t>
  </si>
  <si>
    <t>Opracowanie koncepcji i projekt budowy wodociągu w Kominach, Tamie Brodzkiej i Nowym Dworze</t>
  </si>
  <si>
    <t>Budowa wodociągu w Kruszynkach</t>
  </si>
  <si>
    <t>Projektowanie kanalizacji w Karbowie, Niewierzu, Gorczenicy, Kominach, Wybudowaniu Michałowo i Kruszynkach</t>
  </si>
  <si>
    <t>Budowa kanalizacji deszczowej w ulicy Klubowej w Karbowie</t>
  </si>
  <si>
    <t>Zakup systemu monitorowania ujęć wody</t>
  </si>
  <si>
    <t>Zakup agregatu prądotwórczego</t>
  </si>
  <si>
    <t>Razem dział (010)</t>
  </si>
  <si>
    <t>600/60016</t>
  </si>
  <si>
    <t>Modernizacja drogi w Gorczeniczce</t>
  </si>
  <si>
    <t>Modernizacja drogi przy osiedlu w Karbowie</t>
  </si>
  <si>
    <t>Modernizacja drogi w Szabda-Belfort</t>
  </si>
  <si>
    <t>Budowa pętli autobusowj w Dzierżnie</t>
  </si>
  <si>
    <t>Razem dział (600)</t>
  </si>
  <si>
    <t>700/70005</t>
  </si>
  <si>
    <t>Wykup działek</t>
  </si>
  <si>
    <t>Razem dział (700)</t>
  </si>
  <si>
    <t>750/75023</t>
  </si>
  <si>
    <t>Zakup sprzętu i oprogramowania</t>
  </si>
  <si>
    <t>750/75095</t>
  </si>
  <si>
    <t>Zakup samochodu</t>
  </si>
  <si>
    <t>Razem dział (750)</t>
  </si>
  <si>
    <t>801/80101</t>
  </si>
  <si>
    <t>Modernizacja centralnego ogrzewania</t>
  </si>
  <si>
    <t>Budowa sali sportowej przy SP w Szabdzie</t>
  </si>
  <si>
    <t>801/80110</t>
  </si>
  <si>
    <t>Zakup kosiarki samojezdnej</t>
  </si>
  <si>
    <t>Razem dział (801)</t>
  </si>
  <si>
    <t>852/85295</t>
  </si>
  <si>
    <t>Wykonanie placu zabaw we wsi Karbowo</t>
  </si>
  <si>
    <t>Razem dział (852)</t>
  </si>
  <si>
    <t>921/92109</t>
  </si>
  <si>
    <t>Modernizacja świetlicy wiejskiej w Karbowie wraz z zagospodarowaniem terenu</t>
  </si>
  <si>
    <t>Modernizacja świetlicy wiejskiej w Szabdzie</t>
  </si>
  <si>
    <t>Razem dział (921)</t>
  </si>
  <si>
    <t>900/90015</t>
  </si>
  <si>
    <t>Projekt oświetlenia ulicznego w Karbowie, Cielętach, Kruszynkach, Wybudowaniu Michałowo</t>
  </si>
  <si>
    <t>Razem dział (900)</t>
  </si>
  <si>
    <t>Razem inwestycje</t>
  </si>
  <si>
    <t>Wydatki wykonane</t>
  </si>
  <si>
    <t>W tym wydatki niewygasające</t>
  </si>
  <si>
    <t>Wymiana okien i drzwi w świetlicy wiejskiej w Gortatowie, modernizacja świetlicy wraz z zapleczem sanitarno-kuchennym w Bartnikach, Wykonanie remontu wraz z modernizacją świetlicy w Szczuce</t>
  </si>
  <si>
    <t>Zestawienie wykonanych inwestycji w 2006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</si>
</sst>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color indexed="12"/>
      <name val="Arial"/>
      <family val="0"/>
    </font>
    <font>
      <sz val="10"/>
      <color indexed="12"/>
      <name val="Arial"/>
      <family val="0"/>
    </font>
    <font>
      <sz val="12"/>
      <name val="Arial"/>
      <family val="0"/>
    </font>
    <font>
      <b/>
      <i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vertical="center" indent="1"/>
    </xf>
    <xf numFmtId="0" fontId="0" fillId="0" borderId="1" xfId="0" applyBorder="1" applyAlignment="1">
      <alignment horizontal="left" vertical="center" wrapText="1"/>
    </xf>
    <xf numFmtId="42" fontId="0" fillId="0" borderId="1" xfId="0" applyNumberFormat="1" applyBorder="1" applyAlignment="1">
      <alignment vertical="center"/>
    </xf>
    <xf numFmtId="1" fontId="0" fillId="0" borderId="0" xfId="0" applyNumberFormat="1" applyFont="1" applyAlignment="1">
      <alignment/>
    </xf>
    <xf numFmtId="42" fontId="3" fillId="0" borderId="1" xfId="0" applyNumberFormat="1" applyFont="1" applyFill="1" applyBorder="1" applyAlignment="1">
      <alignment vertical="center"/>
    </xf>
    <xf numFmtId="1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left" vertical="center"/>
    </xf>
    <xf numFmtId="42" fontId="0" fillId="0" borderId="1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 indent="1"/>
    </xf>
    <xf numFmtId="0" fontId="6" fillId="2" borderId="1" xfId="0" applyFont="1" applyFill="1" applyBorder="1" applyAlignment="1">
      <alignment horizontal="left" vertical="center" wrapText="1"/>
    </xf>
    <xf numFmtId="42" fontId="6" fillId="2" borderId="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2" fontId="0" fillId="0" borderId="0" xfId="0" applyNumberFormat="1" applyAlignment="1">
      <alignment/>
    </xf>
    <xf numFmtId="164" fontId="0" fillId="0" borderId="1" xfId="0" applyNumberFormat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3" fontId="0" fillId="0" borderId="0" xfId="0" applyNumberFormat="1" applyFont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0" fillId="0" borderId="1" xfId="0" applyNumberFormat="1" applyFont="1" applyBorder="1" applyAlignment="1">
      <alignment vertical="center"/>
    </xf>
    <xf numFmtId="42" fontId="0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="66" zoomScaleNormal="66" workbookViewId="0" topLeftCell="A10">
      <selection activeCell="H15" sqref="H15"/>
    </sheetView>
  </sheetViews>
  <sheetFormatPr defaultColWidth="9.140625" defaultRowHeight="12.75"/>
  <cols>
    <col min="1" max="1" width="13.28125" style="0" customWidth="1"/>
    <col min="2" max="2" width="7.00390625" style="0" customWidth="1"/>
    <col min="3" max="3" width="44.7109375" style="0" customWidth="1"/>
    <col min="4" max="4" width="16.57421875" style="0" customWidth="1"/>
    <col min="5" max="5" width="19.140625" style="0" bestFit="1" customWidth="1"/>
    <col min="6" max="6" width="15.7109375" style="0" customWidth="1"/>
    <col min="7" max="7" width="12.00390625" style="1" bestFit="1" customWidth="1"/>
    <col min="8" max="8" width="13.28125" style="0" bestFit="1" customWidth="1"/>
  </cols>
  <sheetData>
    <row r="1" spans="1:6" ht="30" customHeight="1">
      <c r="A1" s="34" t="s">
        <v>50</v>
      </c>
      <c r="B1" s="34"/>
      <c r="C1" s="34"/>
      <c r="D1" s="34"/>
      <c r="E1" s="34"/>
      <c r="F1" s="34"/>
    </row>
    <row r="2" spans="1:6" ht="47.25" customHeight="1">
      <c r="A2" s="2" t="s">
        <v>0</v>
      </c>
      <c r="B2" s="2" t="s">
        <v>1</v>
      </c>
      <c r="C2" s="3" t="s">
        <v>2</v>
      </c>
      <c r="D2" s="3" t="s">
        <v>3</v>
      </c>
      <c r="E2" s="3" t="s">
        <v>47</v>
      </c>
      <c r="F2" s="3" t="s">
        <v>48</v>
      </c>
    </row>
    <row r="3" spans="1:6" ht="12.75">
      <c r="A3" s="4">
        <v>1</v>
      </c>
      <c r="B3" s="2">
        <v>2</v>
      </c>
      <c r="C3" s="2">
        <v>3</v>
      </c>
      <c r="D3" s="2">
        <v>5</v>
      </c>
      <c r="E3" s="2">
        <v>6</v>
      </c>
      <c r="F3" s="2">
        <v>7</v>
      </c>
    </row>
    <row r="4" spans="1:7" ht="25.5">
      <c r="A4" s="38" t="s">
        <v>4</v>
      </c>
      <c r="B4" s="5">
        <v>1</v>
      </c>
      <c r="C4" s="6" t="s">
        <v>5</v>
      </c>
      <c r="D4" s="7">
        <v>190000</v>
      </c>
      <c r="E4" s="32">
        <v>190000</v>
      </c>
      <c r="F4" s="33">
        <v>100000</v>
      </c>
      <c r="G4" s="30"/>
    </row>
    <row r="5" spans="1:7" ht="15" customHeight="1">
      <c r="A5" s="39"/>
      <c r="B5" s="5">
        <f aca="true" t="shared" si="0" ref="B5:B13">B4+1</f>
        <v>2</v>
      </c>
      <c r="C5" s="6" t="s">
        <v>6</v>
      </c>
      <c r="D5" s="7">
        <v>170000</v>
      </c>
      <c r="E5" s="32">
        <v>168705.14</v>
      </c>
      <c r="F5" s="33">
        <v>0</v>
      </c>
      <c r="G5" s="30"/>
    </row>
    <row r="6" spans="1:7" ht="25.5">
      <c r="A6" s="39"/>
      <c r="B6" s="5">
        <f t="shared" si="0"/>
        <v>3</v>
      </c>
      <c r="C6" s="6" t="s">
        <v>7</v>
      </c>
      <c r="D6" s="7">
        <v>202000</v>
      </c>
      <c r="E6" s="32">
        <v>201899.02</v>
      </c>
      <c r="F6" s="33"/>
      <c r="G6" s="30"/>
    </row>
    <row r="7" spans="1:7" ht="12.75">
      <c r="A7" s="39"/>
      <c r="B7" s="5">
        <f t="shared" si="0"/>
        <v>4</v>
      </c>
      <c r="C7" s="6" t="s">
        <v>8</v>
      </c>
      <c r="D7" s="7">
        <v>150000</v>
      </c>
      <c r="E7" s="32">
        <v>150000</v>
      </c>
      <c r="F7" s="33">
        <v>150000</v>
      </c>
      <c r="G7" s="30"/>
    </row>
    <row r="8" spans="1:7" ht="36" customHeight="1">
      <c r="A8" s="39"/>
      <c r="B8" s="5">
        <f t="shared" si="0"/>
        <v>5</v>
      </c>
      <c r="C8" s="6" t="s">
        <v>9</v>
      </c>
      <c r="D8" s="7">
        <f>25000+8400</f>
        <v>33400</v>
      </c>
      <c r="E8" s="32">
        <v>33400</v>
      </c>
      <c r="F8" s="33">
        <v>25000</v>
      </c>
      <c r="G8" s="30"/>
    </row>
    <row r="9" spans="1:7" ht="15" customHeight="1">
      <c r="A9" s="39"/>
      <c r="B9" s="5">
        <f t="shared" si="0"/>
        <v>6</v>
      </c>
      <c r="C9" s="6" t="s">
        <v>10</v>
      </c>
      <c r="D9" s="7">
        <v>70000</v>
      </c>
      <c r="E9" s="32">
        <v>27183.32</v>
      </c>
      <c r="F9" s="33">
        <v>0</v>
      </c>
      <c r="G9" s="30"/>
    </row>
    <row r="10" spans="1:7" ht="38.25">
      <c r="A10" s="39"/>
      <c r="B10" s="5">
        <f t="shared" si="0"/>
        <v>7</v>
      </c>
      <c r="C10" s="6" t="s">
        <v>11</v>
      </c>
      <c r="D10" s="7">
        <f>65000+28000</f>
        <v>93000</v>
      </c>
      <c r="E10" s="32">
        <v>93000</v>
      </c>
      <c r="F10" s="33">
        <v>85020</v>
      </c>
      <c r="G10" s="30"/>
    </row>
    <row r="11" spans="1:7" ht="25.5">
      <c r="A11" s="39"/>
      <c r="B11" s="5">
        <f t="shared" si="0"/>
        <v>8</v>
      </c>
      <c r="C11" s="6" t="s">
        <v>12</v>
      </c>
      <c r="D11" s="7">
        <v>64600</v>
      </c>
      <c r="E11" s="32">
        <v>64600</v>
      </c>
      <c r="F11" s="33">
        <v>64600</v>
      </c>
      <c r="G11" s="30"/>
    </row>
    <row r="12" spans="1:7" ht="15" customHeight="1">
      <c r="A12" s="39"/>
      <c r="B12" s="5">
        <f t="shared" si="0"/>
        <v>9</v>
      </c>
      <c r="C12" s="6" t="s">
        <v>13</v>
      </c>
      <c r="D12" s="7">
        <f>14500-4000</f>
        <v>10500</v>
      </c>
      <c r="E12" s="32">
        <v>10148.16</v>
      </c>
      <c r="F12" s="32"/>
      <c r="G12" s="8"/>
    </row>
    <row r="13" spans="1:7" ht="15" customHeight="1">
      <c r="A13" s="40"/>
      <c r="B13" s="5">
        <f t="shared" si="0"/>
        <v>10</v>
      </c>
      <c r="C13" s="6" t="s">
        <v>14</v>
      </c>
      <c r="D13" s="7">
        <v>17500</v>
      </c>
      <c r="E13" s="32">
        <v>17458.2</v>
      </c>
      <c r="F13" s="33">
        <v>0</v>
      </c>
      <c r="G13" s="8"/>
    </row>
    <row r="14" spans="1:8" s="11" customFormat="1" ht="19.5" customHeight="1">
      <c r="A14" s="41" t="s">
        <v>15</v>
      </c>
      <c r="B14" s="41"/>
      <c r="C14" s="41"/>
      <c r="D14" s="9">
        <f>SUM(D4:D13)</f>
        <v>1001000</v>
      </c>
      <c r="E14" s="26">
        <f>SUM(E4:E13)</f>
        <v>956393.84</v>
      </c>
      <c r="F14" s="9">
        <f>SUM(F4:F13)</f>
        <v>424620</v>
      </c>
      <c r="G14" s="29"/>
      <c r="H14" s="31"/>
    </row>
    <row r="15" spans="1:7" ht="15" customHeight="1">
      <c r="A15" s="38" t="s">
        <v>16</v>
      </c>
      <c r="B15" s="5">
        <f>B13+1</f>
        <v>11</v>
      </c>
      <c r="C15" s="6" t="s">
        <v>17</v>
      </c>
      <c r="D15" s="7">
        <f>253000+15000</f>
        <v>268000</v>
      </c>
      <c r="E15" s="32">
        <f>265746.16+1440+732+103+74+0.33</f>
        <v>268095.49</v>
      </c>
      <c r="F15" s="33">
        <v>0</v>
      </c>
      <c r="G15" s="8"/>
    </row>
    <row r="16" spans="1:8" ht="15" customHeight="1">
      <c r="A16" s="39"/>
      <c r="B16" s="5">
        <f>B15+1</f>
        <v>12</v>
      </c>
      <c r="C16" s="6" t="s">
        <v>18</v>
      </c>
      <c r="D16" s="7">
        <v>60000</v>
      </c>
      <c r="E16" s="32">
        <v>60000</v>
      </c>
      <c r="F16" s="33">
        <v>57054</v>
      </c>
      <c r="G16" s="8"/>
      <c r="H16" s="24"/>
    </row>
    <row r="17" spans="1:7" ht="15" customHeight="1">
      <c r="A17" s="39"/>
      <c r="B17" s="5">
        <f>B16+1</f>
        <v>13</v>
      </c>
      <c r="C17" s="6" t="s">
        <v>19</v>
      </c>
      <c r="D17" s="7">
        <v>5000</v>
      </c>
      <c r="E17" s="32">
        <v>0</v>
      </c>
      <c r="F17" s="33"/>
      <c r="G17" s="8"/>
    </row>
    <row r="18" spans="1:8" ht="15" customHeight="1">
      <c r="A18" s="40"/>
      <c r="B18" s="5">
        <f>B17+1</f>
        <v>14</v>
      </c>
      <c r="C18" s="6" t="s">
        <v>20</v>
      </c>
      <c r="D18" s="7">
        <f>15500+5500</f>
        <v>21000</v>
      </c>
      <c r="E18" s="32">
        <v>21000</v>
      </c>
      <c r="F18" s="33">
        <v>20268</v>
      </c>
      <c r="G18" s="8"/>
      <c r="H18" s="24"/>
    </row>
    <row r="19" spans="1:7" s="11" customFormat="1" ht="19.5" customHeight="1">
      <c r="A19" s="35" t="s">
        <v>21</v>
      </c>
      <c r="B19" s="36"/>
      <c r="C19" s="37"/>
      <c r="D19" s="9">
        <f>SUM(D15:D18)</f>
        <v>354000</v>
      </c>
      <c r="E19" s="26">
        <f>SUM(E15:E18)</f>
        <v>349095.49</v>
      </c>
      <c r="F19" s="9">
        <f>SUM(F15:F18)</f>
        <v>77322</v>
      </c>
      <c r="G19" s="10"/>
    </row>
    <row r="20" spans="1:7" ht="15" customHeight="1">
      <c r="A20" s="2" t="s">
        <v>22</v>
      </c>
      <c r="B20" s="5">
        <f>B18+1</f>
        <v>15</v>
      </c>
      <c r="C20" s="6" t="s">
        <v>23</v>
      </c>
      <c r="D20" s="7">
        <v>9000</v>
      </c>
      <c r="E20" s="32">
        <v>8200</v>
      </c>
      <c r="F20" s="7">
        <v>0</v>
      </c>
      <c r="G20" s="8"/>
    </row>
    <row r="21" spans="1:7" s="11" customFormat="1" ht="19.5" customHeight="1">
      <c r="A21" s="35" t="s">
        <v>24</v>
      </c>
      <c r="B21" s="36"/>
      <c r="C21" s="37"/>
      <c r="D21" s="9">
        <f>D20</f>
        <v>9000</v>
      </c>
      <c r="E21" s="26">
        <f>E20</f>
        <v>8200</v>
      </c>
      <c r="F21" s="9">
        <f>F20</f>
        <v>0</v>
      </c>
      <c r="G21" s="10"/>
    </row>
    <row r="22" spans="1:7" s="11" customFormat="1" ht="19.5" customHeight="1">
      <c r="A22" s="12">
        <v>1</v>
      </c>
      <c r="B22" s="12">
        <v>2</v>
      </c>
      <c r="C22" s="12">
        <v>3</v>
      </c>
      <c r="D22" s="12">
        <v>5</v>
      </c>
      <c r="E22" s="12">
        <v>6</v>
      </c>
      <c r="F22" s="12">
        <v>7</v>
      </c>
      <c r="G22" s="10"/>
    </row>
    <row r="23" spans="1:7" ht="15" customHeight="1" hidden="1">
      <c r="A23" s="2" t="s">
        <v>25</v>
      </c>
      <c r="B23" s="5">
        <f>B20+1</f>
        <v>16</v>
      </c>
      <c r="C23" s="6" t="s">
        <v>26</v>
      </c>
      <c r="D23" s="7">
        <v>0</v>
      </c>
      <c r="E23" s="25">
        <v>0</v>
      </c>
      <c r="F23" s="7">
        <v>0</v>
      </c>
      <c r="G23" s="8"/>
    </row>
    <row r="24" spans="1:7" ht="15" customHeight="1">
      <c r="A24" s="2" t="s">
        <v>27</v>
      </c>
      <c r="B24" s="5">
        <f>B23+1</f>
        <v>17</v>
      </c>
      <c r="C24" s="6" t="s">
        <v>28</v>
      </c>
      <c r="D24" s="7">
        <v>95100</v>
      </c>
      <c r="E24" s="32">
        <v>95096.5</v>
      </c>
      <c r="F24" s="33">
        <v>0</v>
      </c>
      <c r="G24" s="8"/>
    </row>
    <row r="25" spans="1:7" s="11" customFormat="1" ht="19.5" customHeight="1">
      <c r="A25" s="35" t="s">
        <v>29</v>
      </c>
      <c r="B25" s="36"/>
      <c r="C25" s="37"/>
      <c r="D25" s="9">
        <f>D23+D24</f>
        <v>95100</v>
      </c>
      <c r="E25" s="26">
        <f>E23+E24</f>
        <v>95096.5</v>
      </c>
      <c r="F25" s="9">
        <f>F24</f>
        <v>0</v>
      </c>
      <c r="G25" s="10"/>
    </row>
    <row r="26" spans="1:7" s="17" customFormat="1" ht="19.5" customHeight="1">
      <c r="A26" s="13" t="s">
        <v>30</v>
      </c>
      <c r="B26" s="13">
        <f>B24+1</f>
        <v>18</v>
      </c>
      <c r="C26" s="14" t="s">
        <v>31</v>
      </c>
      <c r="D26" s="15">
        <v>35000</v>
      </c>
      <c r="E26" s="27">
        <f>349276.99-E27</f>
        <v>33204.98999999999</v>
      </c>
      <c r="F26" s="15"/>
      <c r="G26" s="16"/>
    </row>
    <row r="27" spans="1:7" s="17" customFormat="1" ht="19.5" customHeight="1">
      <c r="A27" s="2" t="s">
        <v>30</v>
      </c>
      <c r="B27" s="5">
        <v>19</v>
      </c>
      <c r="C27" s="6" t="s">
        <v>32</v>
      </c>
      <c r="D27" s="7">
        <f>165000+151072</f>
        <v>316072</v>
      </c>
      <c r="E27" s="32">
        <v>316072</v>
      </c>
      <c r="F27" s="33">
        <v>150583</v>
      </c>
      <c r="G27" s="16"/>
    </row>
    <row r="28" spans="1:7" ht="15" customHeight="1">
      <c r="A28" s="2" t="s">
        <v>33</v>
      </c>
      <c r="B28" s="5">
        <v>20</v>
      </c>
      <c r="C28" s="6" t="s">
        <v>34</v>
      </c>
      <c r="D28" s="7">
        <v>7000</v>
      </c>
      <c r="E28" s="32">
        <v>7000</v>
      </c>
      <c r="F28" s="33">
        <v>0</v>
      </c>
      <c r="G28" s="8"/>
    </row>
    <row r="29" spans="1:7" s="11" customFormat="1" ht="19.5" customHeight="1">
      <c r="A29" s="35" t="s">
        <v>35</v>
      </c>
      <c r="B29" s="36"/>
      <c r="C29" s="37"/>
      <c r="D29" s="9">
        <f>D26+D27+D28</f>
        <v>358072</v>
      </c>
      <c r="E29" s="26">
        <f>E26+E27+E28</f>
        <v>356276.99</v>
      </c>
      <c r="F29" s="26">
        <f>F26+F27+F28</f>
        <v>150583</v>
      </c>
      <c r="G29" s="10"/>
    </row>
    <row r="30" spans="1:7" ht="15" customHeight="1">
      <c r="A30" s="2" t="s">
        <v>36</v>
      </c>
      <c r="B30" s="5">
        <f>B28+1</f>
        <v>21</v>
      </c>
      <c r="C30" s="6" t="s">
        <v>37</v>
      </c>
      <c r="D30" s="7">
        <v>16884</v>
      </c>
      <c r="E30" s="32">
        <v>16357.4</v>
      </c>
      <c r="F30" s="33">
        <v>0</v>
      </c>
      <c r="G30" s="8"/>
    </row>
    <row r="31" spans="1:7" s="11" customFormat="1" ht="19.5" customHeight="1">
      <c r="A31" s="35" t="s">
        <v>38</v>
      </c>
      <c r="B31" s="36"/>
      <c r="C31" s="37"/>
      <c r="D31" s="9">
        <f>D30</f>
        <v>16884</v>
      </c>
      <c r="E31" s="26">
        <f>E30</f>
        <v>16357.4</v>
      </c>
      <c r="F31" s="9">
        <f>F30</f>
        <v>0</v>
      </c>
      <c r="G31" s="10"/>
    </row>
    <row r="32" spans="1:7" ht="63.75">
      <c r="A32" s="38" t="s">
        <v>39</v>
      </c>
      <c r="B32" s="5">
        <f>B30+1</f>
        <v>22</v>
      </c>
      <c r="C32" s="6" t="s">
        <v>49</v>
      </c>
      <c r="D32" s="7">
        <f>15000+14000+95000</f>
        <v>124000</v>
      </c>
      <c r="E32" s="25">
        <f>96273.6+24068.8</f>
        <v>120342.40000000001</v>
      </c>
      <c r="F32" s="7">
        <v>0</v>
      </c>
      <c r="G32" s="8"/>
    </row>
    <row r="33" spans="1:7" ht="25.5">
      <c r="A33" s="39"/>
      <c r="B33" s="5">
        <f>B32+1</f>
        <v>23</v>
      </c>
      <c r="C33" s="6" t="s">
        <v>40</v>
      </c>
      <c r="D33" s="7">
        <v>140000</v>
      </c>
      <c r="E33" s="25">
        <f>100760.8+29500.78</f>
        <v>130261.58</v>
      </c>
      <c r="F33" s="7">
        <v>0</v>
      </c>
      <c r="G33" s="8"/>
    </row>
    <row r="34" spans="1:7" ht="15" customHeight="1">
      <c r="A34" s="39"/>
      <c r="B34" s="5">
        <f>B33+1</f>
        <v>24</v>
      </c>
      <c r="C34" s="6" t="s">
        <v>41</v>
      </c>
      <c r="D34" s="7">
        <v>124000</v>
      </c>
      <c r="E34" s="25">
        <v>0</v>
      </c>
      <c r="F34" s="7">
        <v>0</v>
      </c>
      <c r="G34" s="8"/>
    </row>
    <row r="35" spans="1:7" s="11" customFormat="1" ht="19.5" customHeight="1">
      <c r="A35" s="35" t="s">
        <v>42</v>
      </c>
      <c r="B35" s="36"/>
      <c r="C35" s="37"/>
      <c r="D35" s="9">
        <f>SUM(D32:D34)</f>
        <v>388000</v>
      </c>
      <c r="E35" s="26">
        <f>SUM(E32:E34)</f>
        <v>250603.98</v>
      </c>
      <c r="F35" s="9">
        <f>SUM(F32:F34)</f>
        <v>0</v>
      </c>
      <c r="G35" s="29"/>
    </row>
    <row r="36" spans="1:7" ht="36" customHeight="1">
      <c r="A36" s="2" t="s">
        <v>43</v>
      </c>
      <c r="B36" s="5">
        <f>B34+1</f>
        <v>25</v>
      </c>
      <c r="C36" s="6" t="s">
        <v>44</v>
      </c>
      <c r="D36" s="7">
        <v>30000</v>
      </c>
      <c r="E36" s="32">
        <v>30000</v>
      </c>
      <c r="F36" s="33">
        <v>24750</v>
      </c>
      <c r="G36" s="8"/>
    </row>
    <row r="37" spans="1:7" s="11" customFormat="1" ht="19.5" customHeight="1">
      <c r="A37" s="35" t="s">
        <v>45</v>
      </c>
      <c r="B37" s="36"/>
      <c r="C37" s="37"/>
      <c r="D37" s="9">
        <f>D36</f>
        <v>30000</v>
      </c>
      <c r="E37" s="26">
        <f>E36</f>
        <v>30000</v>
      </c>
      <c r="F37" s="9">
        <f>F36</f>
        <v>24750</v>
      </c>
      <c r="G37" s="10"/>
    </row>
    <row r="38" spans="1:7" s="23" customFormat="1" ht="24.75" customHeight="1">
      <c r="A38" s="18"/>
      <c r="B38" s="19">
        <f>B36+1</f>
        <v>26</v>
      </c>
      <c r="C38" s="20" t="s">
        <v>46</v>
      </c>
      <c r="D38" s="21">
        <f>D14+D19+D21+D25+D29+D31+D35+D37</f>
        <v>2252056</v>
      </c>
      <c r="E38" s="28">
        <f>E14+E19+E21+E25+E29+E31+E35+E37</f>
        <v>2062024.2</v>
      </c>
      <c r="F38" s="21">
        <f>F14+F19+F21+F25+F29+F31+F35+F37</f>
        <v>677275</v>
      </c>
      <c r="G38" s="22"/>
    </row>
    <row r="41" ht="12.75">
      <c r="D41" s="24"/>
    </row>
  </sheetData>
  <mergeCells count="12">
    <mergeCell ref="A19:C19"/>
    <mergeCell ref="A21:C21"/>
    <mergeCell ref="A1:F1"/>
    <mergeCell ref="A35:C35"/>
    <mergeCell ref="A37:C37"/>
    <mergeCell ref="A4:A13"/>
    <mergeCell ref="A15:A18"/>
    <mergeCell ref="A32:A34"/>
    <mergeCell ref="A25:C25"/>
    <mergeCell ref="A29:C29"/>
    <mergeCell ref="A31:C31"/>
    <mergeCell ref="A14:C14"/>
  </mergeCells>
  <printOptions/>
  <pageMargins left="0.5905511811023623" right="0.984251968503937" top="1.36" bottom="0.7874015748031497" header="0.6692913385826772" footer="0.8267716535433072"/>
  <pageSetup horizontalDpi="600" verticalDpi="600" orientation="landscape" paperSize="9" r:id="rId1"/>
  <headerFooter alignWithMargins="0">
    <oddHeader xml:space="preserve">&amp;RZałącznik Nr 3 
do sprawozdania         
z wykonania budżetu
za rok 2006  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Urząd Gminy</cp:lastModifiedBy>
  <cp:lastPrinted>2007-03-14T11:59:49Z</cp:lastPrinted>
  <dcterms:created xsi:type="dcterms:W3CDTF">2007-03-09T13:07:14Z</dcterms:created>
  <dcterms:modified xsi:type="dcterms:W3CDTF">2008-04-09T11:24:00Z</dcterms:modified>
  <cp:category/>
  <cp:version/>
  <cp:contentType/>
  <cp:contentStatus/>
</cp:coreProperties>
</file>