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Dług" sheetId="1" r:id="rId1"/>
    <sheet name="Arkusz1" sheetId="2" r:id="rId2"/>
    <sheet name="Arkusz2" sheetId="3" r:id="rId3"/>
    <sheet name="Arkusz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<sst xmlns="http://schemas.openxmlformats.org/spreadsheetml/2006/main" count="21" uniqueCount="21">
  <si>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Prognozowane kwoty długu na 2007 rok i lata następne</t>
  </si>
  <si>
    <t>L.p.</t>
  </si>
  <si>
    <t>Tytuł dłużny</t>
  </si>
  <si>
    <t>Kwota długu na dzień 31.12.2006r. */</t>
  </si>
  <si>
    <t>Prognozowane kwoty długu według stanu na koniec roku</t>
  </si>
  <si>
    <t>Wyemitowane papiery wartościowe</t>
  </si>
  <si>
    <t>Kredyty: - długoterminowe</t>
  </si>
  <si>
    <t>-krótkoterminowe</t>
  </si>
  <si>
    <t>Pożyczki:  - długoterminowe</t>
  </si>
  <si>
    <t xml:space="preserve">                  - krótkoterminowe</t>
  </si>
  <si>
    <t>Przyjęte depozyty</t>
  </si>
  <si>
    <t>Wymagalne zobowiązania:</t>
  </si>
  <si>
    <t>a)      jednostek budżetowych</t>
  </si>
  <si>
    <t>b)      pozostałych jednostek (zakładów budżetowych, gospodarstw pomocniczych, funduszy), wynikające z:</t>
  </si>
  <si>
    <r>
      <t>–</t>
    </r>
    <r>
      <rPr>
        <sz val="10"/>
        <rFont val="Times New Roman"/>
        <family val="1"/>
      </rPr>
      <t>       ustaw,</t>
    </r>
  </si>
  <si>
    <r>
      <t>–</t>
    </r>
    <r>
      <rPr>
        <sz val="10"/>
        <rFont val="Times New Roman"/>
        <family val="1"/>
      </rPr>
      <t>       orzczeń sądu</t>
    </r>
  </si>
  <si>
    <r>
      <t>–</t>
    </r>
    <r>
      <rPr>
        <sz val="10"/>
        <rFont val="Times New Roman"/>
        <family val="1"/>
      </rPr>
      <t>       udzielonych poręczeń i gwarancji,</t>
    </r>
  </si>
  <si>
    <r>
      <t>–</t>
    </r>
    <r>
      <rPr>
        <sz val="10"/>
        <rFont val="Times New Roman"/>
        <family val="1"/>
      </rPr>
      <t>       innych tytułów (w tym z dostaw towarów i usług, skł. Na ubezp. Społ. I fundusz pracy)</t>
    </r>
  </si>
  <si>
    <t>Ogółem kwota zadłużenia</t>
  </si>
  <si>
    <t>Prognozowane dochody budżetowe</t>
  </si>
  <si>
    <t>Procentowy wskaźnik zadłużenia w stosunku do planowanych dochodów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</si>
</sst>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PMingLiU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 indent="6"/>
    </xf>
    <xf numFmtId="165" fontId="4" fillId="0" borderId="8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165" fontId="6" fillId="0" borderId="9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3"/>
    </xf>
    <xf numFmtId="165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top"/>
    </xf>
    <xf numFmtId="0" fontId="3" fillId="0" borderId="5" xfId="0" applyFont="1" applyFill="1" applyBorder="1" applyAlignment="1">
      <alignment horizontal="left" vertical="center" wrapText="1"/>
    </xf>
    <xf numFmtId="10" fontId="0" fillId="0" borderId="5" xfId="0" applyNumberForma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7\Kredyty%20i%20po&#380;yczki\Kredy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80;et%202007\Kredyty%20i%20po&#380;yczki\Po&#380;ycz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kredytów"/>
      <sheetName val="BOŚ 908 300"/>
      <sheetName val="RE"/>
      <sheetName val="2008"/>
      <sheetName val="Rezerwa"/>
      <sheetName val="Rezerwa (2)"/>
      <sheetName val="Rezerwa (3)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D9">
            <v>1248490</v>
          </cell>
        </row>
        <row r="14">
          <cell r="D14">
            <v>2169976.3200000003</v>
          </cell>
        </row>
        <row r="19">
          <cell r="D19">
            <v>1813358.3200000003</v>
          </cell>
        </row>
        <row r="24">
          <cell r="D24">
            <v>1456740.3200000003</v>
          </cell>
        </row>
        <row r="29">
          <cell r="D29">
            <v>1100122.3200000003</v>
          </cell>
        </row>
        <row r="34">
          <cell r="D34">
            <v>743504.3200000003</v>
          </cell>
        </row>
        <row r="39">
          <cell r="D39">
            <v>386886.4000000003</v>
          </cell>
        </row>
        <row r="44">
          <cell r="D44">
            <v>113500.00000000026</v>
          </cell>
        </row>
        <row r="49">
          <cell r="D49">
            <v>22700.000000000262</v>
          </cell>
        </row>
        <row r="54">
          <cell r="D54">
            <v>2.6193447411060333E-10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pożyczek"/>
      <sheetName val="PT03008"/>
      <sheetName val="PT04022"/>
      <sheetName val="PT05010"/>
      <sheetName val="PT06050"/>
      <sheetName val="PT06027"/>
      <sheetName val="PT06051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D9">
            <v>835735.1</v>
          </cell>
        </row>
        <row r="14">
          <cell r="D14">
            <v>640895.1</v>
          </cell>
        </row>
        <row r="19">
          <cell r="D19">
            <v>446595.1</v>
          </cell>
        </row>
        <row r="24">
          <cell r="D24">
            <v>266325.1</v>
          </cell>
        </row>
        <row r="29">
          <cell r="D29">
            <v>113385.09999999998</v>
          </cell>
        </row>
        <row r="34">
          <cell r="D34">
            <v>0</v>
          </cell>
        </row>
        <row r="39">
          <cell r="D39">
            <v>0</v>
          </cell>
        </row>
        <row r="44">
          <cell r="D44">
            <v>0</v>
          </cell>
        </row>
        <row r="49">
          <cell r="D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">
      <selection activeCell="M19" sqref="M19"/>
    </sheetView>
  </sheetViews>
  <sheetFormatPr defaultColWidth="9.140625" defaultRowHeight="12.75"/>
  <cols>
    <col min="1" max="1" width="5.140625" style="5" customWidth="1"/>
    <col min="2" max="2" width="26.140625" style="5" customWidth="1"/>
    <col min="3" max="3" width="10.421875" style="5" customWidth="1"/>
    <col min="4" max="12" width="9.8515625" style="5" customWidth="1"/>
    <col min="13" max="16384" width="9.140625" style="5" customWidth="1"/>
  </cols>
  <sheetData>
    <row r="1" spans="1:12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9.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9"/>
    </row>
    <row r="3" spans="1:12" ht="63" customHeight="1">
      <c r="A3" s="10"/>
      <c r="B3" s="10"/>
      <c r="C3" s="10"/>
      <c r="D3" s="11">
        <v>2007</v>
      </c>
      <c r="E3" s="11">
        <f aca="true" t="shared" si="0" ref="E3:L3">D3+1</f>
        <v>2008</v>
      </c>
      <c r="F3" s="11">
        <f t="shared" si="0"/>
        <v>2009</v>
      </c>
      <c r="G3" s="11">
        <f t="shared" si="0"/>
        <v>2010</v>
      </c>
      <c r="H3" s="11">
        <f t="shared" si="0"/>
        <v>2011</v>
      </c>
      <c r="I3" s="11">
        <f t="shared" si="0"/>
        <v>2012</v>
      </c>
      <c r="J3" s="11">
        <f t="shared" si="0"/>
        <v>2013</v>
      </c>
      <c r="K3" s="11">
        <f t="shared" si="0"/>
        <v>2014</v>
      </c>
      <c r="L3" s="11">
        <f t="shared" si="0"/>
        <v>2015</v>
      </c>
    </row>
    <row r="4" spans="1:12" ht="15.75">
      <c r="A4" s="12">
        <v>1</v>
      </c>
      <c r="B4" s="12">
        <v>2</v>
      </c>
      <c r="C4" s="13">
        <v>4</v>
      </c>
      <c r="D4" s="13">
        <v>5</v>
      </c>
      <c r="E4" s="13">
        <v>6</v>
      </c>
      <c r="F4" s="13">
        <v>7</v>
      </c>
      <c r="G4" s="13">
        <v>8</v>
      </c>
      <c r="H4" s="13">
        <v>9</v>
      </c>
      <c r="I4" s="13">
        <v>10</v>
      </c>
      <c r="J4" s="13">
        <v>11</v>
      </c>
      <c r="K4" s="13">
        <v>12</v>
      </c>
      <c r="L4" s="13">
        <v>13</v>
      </c>
    </row>
    <row r="5" spans="1:13" ht="25.5">
      <c r="A5" s="14">
        <v>1</v>
      </c>
      <c r="B5" s="15" t="s">
        <v>5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7"/>
    </row>
    <row r="6" spans="1:13" ht="12.75">
      <c r="A6" s="18">
        <v>2</v>
      </c>
      <c r="B6" s="19" t="s">
        <v>6</v>
      </c>
      <c r="C6" s="20">
        <f>'[1]Zestawienie kredytów'!$D$9</f>
        <v>1248490</v>
      </c>
      <c r="D6" s="20">
        <f>'[1]Zestawienie kredytów'!$D$14</f>
        <v>2169976.3200000003</v>
      </c>
      <c r="E6" s="20">
        <f>'[1]Zestawienie kredytów'!$D$19</f>
        <v>1813358.3200000003</v>
      </c>
      <c r="F6" s="20">
        <f>'[1]Zestawienie kredytów'!$D$24</f>
        <v>1456740.3200000003</v>
      </c>
      <c r="G6" s="20">
        <f>'[1]Zestawienie kredytów'!$D$29</f>
        <v>1100122.3200000003</v>
      </c>
      <c r="H6" s="20">
        <f>'[1]Zestawienie kredytów'!$D$34</f>
        <v>743504.3200000003</v>
      </c>
      <c r="I6" s="20">
        <f>'[1]Zestawienie kredytów'!$D$39</f>
        <v>386886.4000000003</v>
      </c>
      <c r="J6" s="20">
        <f>'[1]Zestawienie kredytów'!$D$44</f>
        <v>113500.00000000026</v>
      </c>
      <c r="K6" s="20">
        <f>'[1]Zestawienie kredytów'!$D$49</f>
        <v>22700.000000000262</v>
      </c>
      <c r="L6" s="21">
        <f>'[1]Zestawienie kredytów'!$D$54</f>
        <v>2.6193447411060333E-10</v>
      </c>
      <c r="M6" s="22"/>
    </row>
    <row r="7" spans="1:13" ht="12.75">
      <c r="A7" s="18"/>
      <c r="B7" s="23" t="s">
        <v>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17"/>
    </row>
    <row r="8" spans="1:12" ht="12.75">
      <c r="A8" s="18">
        <v>3</v>
      </c>
      <c r="B8" s="26" t="s">
        <v>8</v>
      </c>
      <c r="C8" s="27">
        <f>'[2]Zestawienie pożyczek'!$D$9</f>
        <v>835735.1</v>
      </c>
      <c r="D8" s="27">
        <f>'[2]Zestawienie pożyczek'!$D$14</f>
        <v>640895.1</v>
      </c>
      <c r="E8" s="27">
        <f>'[2]Zestawienie pożyczek'!$D$19</f>
        <v>446595.1</v>
      </c>
      <c r="F8" s="27">
        <f>'[2]Zestawienie pożyczek'!$D$24</f>
        <v>266325.1</v>
      </c>
      <c r="G8" s="27">
        <f>'[2]Zestawienie pożyczek'!$D$29</f>
        <v>113385.09999999998</v>
      </c>
      <c r="H8" s="27">
        <f>'[2]Zestawienie pożyczek'!$D$34</f>
        <v>0</v>
      </c>
      <c r="I8" s="27">
        <f>'[2]Zestawienie pożyczek'!$D$39</f>
        <v>0</v>
      </c>
      <c r="J8" s="27">
        <f>'[2]Zestawienie pożyczek'!$D$44</f>
        <v>0</v>
      </c>
      <c r="K8" s="27">
        <f>'[2]Zestawienie pożyczek'!$D$49</f>
        <v>0</v>
      </c>
      <c r="L8" s="27">
        <f>'[2]Zestawienie pożyczek'!$D$54</f>
        <v>0</v>
      </c>
    </row>
    <row r="9" spans="1:12" ht="12.75">
      <c r="A9" s="18"/>
      <c r="B9" s="28" t="s">
        <v>9</v>
      </c>
      <c r="C9" s="25">
        <v>0</v>
      </c>
      <c r="D9" s="25">
        <v>0</v>
      </c>
      <c r="E9" s="25">
        <v>0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2.75">
      <c r="A10" s="14">
        <v>4</v>
      </c>
      <c r="B10" s="29" t="s">
        <v>10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1:12" ht="12.75">
      <c r="A11" s="18">
        <v>5</v>
      </c>
      <c r="B11" s="19" t="s">
        <v>11</v>
      </c>
      <c r="C11" s="30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ht="12.75">
      <c r="A12" s="18"/>
      <c r="B12" s="31" t="s">
        <v>12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ht="60" customHeight="1">
      <c r="A13" s="18"/>
      <c r="B13" s="31" t="s">
        <v>13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ht="12.75">
      <c r="A14" s="18"/>
      <c r="B14" s="32" t="s">
        <v>14</v>
      </c>
      <c r="C14" s="33">
        <v>0</v>
      </c>
      <c r="D14" s="33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ht="12.75">
      <c r="A15" s="18"/>
      <c r="B15" s="32" t="s">
        <v>15</v>
      </c>
      <c r="C15" s="33">
        <v>0</v>
      </c>
      <c r="D15" s="33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ht="25.5">
      <c r="A16" s="18"/>
      <c r="B16" s="32" t="s">
        <v>16</v>
      </c>
      <c r="C16" s="33">
        <v>0</v>
      </c>
      <c r="D16" s="33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ht="51">
      <c r="A17" s="18"/>
      <c r="B17" s="34" t="s">
        <v>17</v>
      </c>
      <c r="C17" s="35">
        <v>0</v>
      </c>
      <c r="D17" s="3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2.75">
      <c r="A18" s="14">
        <v>6</v>
      </c>
      <c r="B18" s="28" t="s">
        <v>18</v>
      </c>
      <c r="C18" s="25">
        <f aca="true" t="shared" si="1" ref="C18:L18">C5+C6+C7+C8+C9+C10+C11</f>
        <v>2084225.1</v>
      </c>
      <c r="D18" s="25">
        <f t="shared" si="1"/>
        <v>2810871.4200000004</v>
      </c>
      <c r="E18" s="25">
        <f t="shared" si="1"/>
        <v>2259953.4200000004</v>
      </c>
      <c r="F18" s="25">
        <f t="shared" si="1"/>
        <v>1723065.4200000004</v>
      </c>
      <c r="G18" s="25">
        <f t="shared" si="1"/>
        <v>1213507.4200000004</v>
      </c>
      <c r="H18" s="25">
        <f t="shared" si="1"/>
        <v>743504.3200000003</v>
      </c>
      <c r="I18" s="25">
        <f t="shared" si="1"/>
        <v>386886.4000000003</v>
      </c>
      <c r="J18" s="25">
        <f t="shared" si="1"/>
        <v>113500.00000000026</v>
      </c>
      <c r="K18" s="25">
        <f t="shared" si="1"/>
        <v>22700.000000000262</v>
      </c>
      <c r="L18" s="25">
        <f t="shared" si="1"/>
        <v>2.6193447411060333E-10</v>
      </c>
    </row>
    <row r="19" spans="1:12" ht="25.5">
      <c r="A19" s="14">
        <v>7</v>
      </c>
      <c r="B19" s="36" t="s">
        <v>19</v>
      </c>
      <c r="C19" s="21">
        <v>12210310</v>
      </c>
      <c r="D19" s="21">
        <v>12084546</v>
      </c>
      <c r="E19" s="21">
        <f aca="true" t="shared" si="2" ref="E19:L19">D19+(D19*3%)</f>
        <v>12447082.38</v>
      </c>
      <c r="F19" s="21">
        <f t="shared" si="2"/>
        <v>12820494.851400001</v>
      </c>
      <c r="G19" s="21">
        <f t="shared" si="2"/>
        <v>13205109.696942002</v>
      </c>
      <c r="H19" s="21">
        <f t="shared" si="2"/>
        <v>13601262.987850262</v>
      </c>
      <c r="I19" s="21">
        <f t="shared" si="2"/>
        <v>14009300.877485769</v>
      </c>
      <c r="J19" s="21">
        <f t="shared" si="2"/>
        <v>14429579.903810343</v>
      </c>
      <c r="K19" s="21">
        <f t="shared" si="2"/>
        <v>14862467.300924653</v>
      </c>
      <c r="L19" s="21">
        <f t="shared" si="2"/>
        <v>15308341.319952393</v>
      </c>
    </row>
    <row r="20" spans="1:12" ht="38.25">
      <c r="A20" s="37">
        <v>8</v>
      </c>
      <c r="B20" s="38" t="s">
        <v>20</v>
      </c>
      <c r="C20" s="39">
        <f aca="true" t="shared" si="3" ref="C20:L20">C18/C19</f>
        <v>0.17069387263714025</v>
      </c>
      <c r="D20" s="39">
        <f t="shared" si="3"/>
        <v>0.23260049819000236</v>
      </c>
      <c r="E20" s="39">
        <f t="shared" si="3"/>
        <v>0.18156491224251062</v>
      </c>
      <c r="F20" s="39">
        <f t="shared" si="3"/>
        <v>0.13439929113281</v>
      </c>
      <c r="G20" s="39">
        <f t="shared" si="3"/>
        <v>0.09189680720948654</v>
      </c>
      <c r="H20" s="39">
        <f t="shared" si="3"/>
        <v>0.054664358792573746</v>
      </c>
      <c r="I20" s="39">
        <f t="shared" si="3"/>
        <v>0.02761639594890579</v>
      </c>
      <c r="J20" s="39">
        <f t="shared" si="3"/>
        <v>0.007865786859812108</v>
      </c>
      <c r="K20" s="39">
        <f t="shared" si="3"/>
        <v>0.0015273372543324623</v>
      </c>
      <c r="L20" s="39">
        <f t="shared" si="3"/>
        <v>1.7110571853346808E-17</v>
      </c>
    </row>
    <row r="23" spans="1:2" ht="12.75">
      <c r="A23" s="40"/>
      <c r="B23" s="41"/>
    </row>
  </sheetData>
  <mergeCells count="8">
    <mergeCell ref="A11:A17"/>
    <mergeCell ref="A1:L1"/>
    <mergeCell ref="A8:A9"/>
    <mergeCell ref="A6:A7"/>
    <mergeCell ref="A2:A3"/>
    <mergeCell ref="B2:B3"/>
    <mergeCell ref="D2:L2"/>
    <mergeCell ref="C2:C3"/>
  </mergeCells>
  <printOptions/>
  <pageMargins left="0.1968503937007874" right="0" top="1.1811023622047245" bottom="0.2362204724409449" header="0.5118110236220472" footer="0.35433070866141736"/>
  <pageSetup orientation="landscape" paperSize="9" r:id="rId1"/>
  <headerFooter alignWithMargins="0">
    <oddHeader xml:space="preserve">&amp;RZałącznik nr 7
do Uchwały V/25/07   
Rady Gminy Brodnica
z dnia 16 lutego 2007r.  </oddHeader>
    <oddFooter>&amp;L
*kwota zaciągniętego długu w roku 2006 i latach poprzedzających po uwzględnienu spłat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5"/>
  <sheetViews>
    <sheetView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16384" width="9.140625" style="1" customWidth="1"/>
  </cols>
  <sheetData>
    <row r="1" ht="12.75">
      <c r="B1" s="1">
        <v>4067952.71</v>
      </c>
    </row>
    <row r="2" ht="12.75">
      <c r="B2" s="1">
        <v>356276.99</v>
      </c>
    </row>
    <row r="3" ht="12.75">
      <c r="B3" s="1">
        <f>B1-B2</f>
        <v>3711675.7199999997</v>
      </c>
    </row>
    <row r="4" spans="2:3" ht="12.75">
      <c r="B4" s="1">
        <v>2354874</v>
      </c>
      <c r="C4" s="1">
        <f>B4/B3</f>
        <v>0.6344503608736596</v>
      </c>
    </row>
    <row r="5" ht="12.75">
      <c r="B5" s="1">
        <f>B3-B4</f>
        <v>1356801.7199999997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2007-03-07T09:14:17Z</cp:lastPrinted>
  <dcterms:created xsi:type="dcterms:W3CDTF">2007-03-07T08:32:13Z</dcterms:created>
  <dcterms:modified xsi:type="dcterms:W3CDTF">2007-03-07T09:14:45Z</dcterms:modified>
  <cp:category/>
  <cp:version/>
  <cp:contentType/>
  <cp:contentStatus/>
</cp:coreProperties>
</file>