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ług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<sst xmlns="http://schemas.openxmlformats.org/spreadsheetml/2006/main" count="21" uniqueCount="21">
  <si>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L.p.</t>
  </si>
  <si>
    <t>Tytuł dłużny</t>
  </si>
  <si>
    <t>Kwota długu na dzień 31.12.2007r. */</t>
  </si>
  <si>
    <t>Prognozowane kwoty długu według stanu na koniec roku</t>
  </si>
  <si>
    <t>Wyemitowane papiery wartościowe</t>
  </si>
  <si>
    <t>Kredyty: - długoterminowe</t>
  </si>
  <si>
    <t>-krótkoterminowe</t>
  </si>
  <si>
    <t>Pożyczki:  - długoterminowe</t>
  </si>
  <si>
    <t xml:space="preserve">                  - krótkoterminowe</t>
  </si>
  <si>
    <t>Przyjęte depozyty</t>
  </si>
  <si>
    <t>Wymagalne zobowiązania:</t>
  </si>
  <si>
    <t>a)      jednostek budżetowych</t>
  </si>
  <si>
    <t>b)      pozostałych jednostek (zakładów budżetowych, gospodarstw pomocniczych, funduszy), wynikające z:</t>
  </si>
  <si>
    <r>
      <t>–</t>
    </r>
    <r>
      <rPr>
        <sz val="10"/>
        <rFont val="Times New Roman"/>
        <family val="1"/>
      </rPr>
      <t>       ustaw,</t>
    </r>
  </si>
  <si>
    <r>
      <t>–</t>
    </r>
    <r>
      <rPr>
        <sz val="10"/>
        <rFont val="Times New Roman"/>
        <family val="1"/>
      </rPr>
      <t>       orzczeń sądu</t>
    </r>
  </si>
  <si>
    <r>
      <t>–</t>
    </r>
    <r>
      <rPr>
        <sz val="10"/>
        <rFont val="Times New Roman"/>
        <family val="1"/>
      </rPr>
      <t>       udzielonych poręczeń i gwarancji,</t>
    </r>
  </si>
  <si>
    <r>
      <t>–</t>
    </r>
    <r>
      <rPr>
        <sz val="10"/>
        <rFont val="Times New Roman"/>
        <family val="1"/>
      </rPr>
      <t>       innych tytułów (w tym z dostaw towarów i usług, skł. Na ubezp. Społ. I fundusz pracy)</t>
    </r>
  </si>
  <si>
    <t>Ogółem kwota zadłużenia</t>
  </si>
  <si>
    <t>Prognozowane dochody budżetowe</t>
  </si>
  <si>
    <t>Procentowy wskaźnik zadłużenia w stosunku do planowanych dochodów</t>
  </si>
  <si>
    <t>Prognozowane kwoty długu na 2008 rok i lata następne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</si>
</sst>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PMingLiU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0" fontId="3" fillId="0" borderId="3" xfId="0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 indent="6"/>
    </xf>
    <xf numFmtId="165" fontId="4" fillId="0" borderId="4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3"/>
    </xf>
    <xf numFmtId="165" fontId="6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 indent="3"/>
    </xf>
    <xf numFmtId="165" fontId="6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10" fontId="0" fillId="0" borderId="1" xfId="0" applyNumberForma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8\Kredyty%20i%20po&#380;yczki\Kredy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ek\Moje%20dokumenty\Bud&#380;et%202008\Kredyty%20i%20po&#380;yczki\Po&#380;ycz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kredytów"/>
      <sheetName val="BOŚ 908 300"/>
      <sheetName val="BOŚ 499 390"/>
      <sheetName val="2008"/>
      <sheetName val="Rezerwa"/>
      <sheetName val="Rezerwa (2)"/>
      <sheetName val="Rezerwa (3)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14">
          <cell r="D14">
            <v>1074458.32</v>
          </cell>
        </row>
        <row r="19">
          <cell r="D19">
            <v>1995944.6400000001</v>
          </cell>
        </row>
        <row r="24">
          <cell r="D24">
            <v>1641912.9600000002</v>
          </cell>
        </row>
        <row r="29">
          <cell r="D29">
            <v>1287881.2800000003</v>
          </cell>
        </row>
        <row r="34">
          <cell r="D34">
            <v>933849.6000000003</v>
          </cell>
        </row>
        <row r="39">
          <cell r="D39">
            <v>579818.0000000002</v>
          </cell>
        </row>
        <row r="44">
          <cell r="D44">
            <v>309018.0000000003</v>
          </cell>
        </row>
        <row r="49">
          <cell r="D49">
            <v>38218.00000000029</v>
          </cell>
        </row>
        <row r="54">
          <cell r="D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pożyczek"/>
      <sheetName val="PT03008"/>
      <sheetName val="PT04022"/>
      <sheetName val="PT05010"/>
      <sheetName val="PT06050"/>
      <sheetName val="PT06027"/>
      <sheetName val="PT06051"/>
      <sheetName val="Rezerwa (4)"/>
      <sheetName val="Rezerwa (5)"/>
      <sheetName val="Rezerwa (6)"/>
      <sheetName val="Rezerwa (7)"/>
      <sheetName val="Rezerwa (8)"/>
      <sheetName val="Arkusz2"/>
      <sheetName val="Arkusz3"/>
    </sheetNames>
    <sheetDataSet>
      <sheetData sheetId="0">
        <row r="14">
          <cell r="D14">
            <v>573192.97</v>
          </cell>
        </row>
        <row r="19">
          <cell r="D19">
            <v>398092.97</v>
          </cell>
        </row>
        <row r="24">
          <cell r="D24">
            <v>237022.96999999997</v>
          </cell>
        </row>
        <row r="29">
          <cell r="D29">
            <v>103282.96999999997</v>
          </cell>
        </row>
        <row r="34">
          <cell r="D34">
            <v>-2.9103830456733704E-11</v>
          </cell>
        </row>
        <row r="39">
          <cell r="D39">
            <v>-2.9103830456733704E-11</v>
          </cell>
        </row>
        <row r="44">
          <cell r="D44">
            <v>-2.9103830456733704E-11</v>
          </cell>
        </row>
        <row r="49">
          <cell r="D49">
            <v>-2.9103830456733704E-11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75" zoomScaleNormal="75" workbookViewId="0" topLeftCell="A1">
      <selection activeCell="L6" sqref="L6"/>
    </sheetView>
  </sheetViews>
  <sheetFormatPr defaultColWidth="9.140625" defaultRowHeight="12.75"/>
  <cols>
    <col min="1" max="1" width="5.140625" style="1" customWidth="1"/>
    <col min="2" max="2" width="26.140625" style="1" customWidth="1"/>
    <col min="3" max="3" width="10.421875" style="1" customWidth="1"/>
    <col min="4" max="11" width="9.8515625" style="1" customWidth="1"/>
    <col min="12" max="16384" width="9.140625" style="1" customWidth="1"/>
  </cols>
  <sheetData>
    <row r="1" spans="1:11" ht="15.75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9.5" customHeight="1">
      <c r="A2" s="36" t="s">
        <v>0</v>
      </c>
      <c r="B2" s="36" t="s">
        <v>1</v>
      </c>
      <c r="C2" s="36" t="s">
        <v>2</v>
      </c>
      <c r="D2" s="38" t="s">
        <v>3</v>
      </c>
      <c r="E2" s="39"/>
      <c r="F2" s="39"/>
      <c r="G2" s="39"/>
      <c r="H2" s="39"/>
      <c r="I2" s="39"/>
      <c r="J2" s="39"/>
      <c r="K2" s="40"/>
    </row>
    <row r="3" spans="1:11" ht="63" customHeight="1">
      <c r="A3" s="37"/>
      <c r="B3" s="37"/>
      <c r="C3" s="37"/>
      <c r="D3" s="2">
        <v>2008</v>
      </c>
      <c r="E3" s="2">
        <f aca="true" t="shared" si="0" ref="E3:K3">D3+1</f>
        <v>2009</v>
      </c>
      <c r="F3" s="2">
        <f t="shared" si="0"/>
        <v>2010</v>
      </c>
      <c r="G3" s="2">
        <f t="shared" si="0"/>
        <v>2011</v>
      </c>
      <c r="H3" s="2">
        <f t="shared" si="0"/>
        <v>2012</v>
      </c>
      <c r="I3" s="2">
        <f t="shared" si="0"/>
        <v>2013</v>
      </c>
      <c r="J3" s="2">
        <f t="shared" si="0"/>
        <v>2014</v>
      </c>
      <c r="K3" s="2">
        <f t="shared" si="0"/>
        <v>2015</v>
      </c>
    </row>
    <row r="4" spans="1:11" ht="15.75">
      <c r="A4" s="3">
        <v>1</v>
      </c>
      <c r="B4" s="3">
        <v>2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>
        <v>10</v>
      </c>
      <c r="J4" s="4">
        <v>11</v>
      </c>
      <c r="K4" s="4">
        <v>12</v>
      </c>
    </row>
    <row r="5" spans="1:12" ht="25.5">
      <c r="A5" s="5">
        <v>1</v>
      </c>
      <c r="B5" s="6" t="s">
        <v>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8"/>
    </row>
    <row r="6" spans="1:12" ht="12.75">
      <c r="A6" s="32">
        <v>2</v>
      </c>
      <c r="B6" s="9" t="s">
        <v>5</v>
      </c>
      <c r="C6" s="10">
        <f>'[1]Zestawienie kredytów'!$D$14</f>
        <v>1074458.32</v>
      </c>
      <c r="D6" s="10">
        <f>'[1]Zestawienie kredytów'!$D$19</f>
        <v>1995944.6400000001</v>
      </c>
      <c r="E6" s="10">
        <f>'[1]Zestawienie kredytów'!$D$24</f>
        <v>1641912.9600000002</v>
      </c>
      <c r="F6" s="10">
        <f>'[1]Zestawienie kredytów'!$D$29</f>
        <v>1287881.2800000003</v>
      </c>
      <c r="G6" s="10">
        <f>'[1]Zestawienie kredytów'!$D$34</f>
        <v>933849.6000000003</v>
      </c>
      <c r="H6" s="10">
        <f>'[1]Zestawienie kredytów'!$D$39</f>
        <v>579818.0000000002</v>
      </c>
      <c r="I6" s="10">
        <f>'[1]Zestawienie kredytów'!$D$44</f>
        <v>309018.0000000003</v>
      </c>
      <c r="J6" s="10">
        <f>'[1]Zestawienie kredytów'!$D$49</f>
        <v>38218.00000000029</v>
      </c>
      <c r="K6" s="11">
        <f>'[1]Zestawienie kredytów'!$D$54</f>
        <v>0</v>
      </c>
      <c r="L6" s="12"/>
    </row>
    <row r="7" spans="1:12" ht="12.75">
      <c r="A7" s="32"/>
      <c r="B7" s="13" t="s">
        <v>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>
        <v>0</v>
      </c>
      <c r="I7" s="15">
        <v>0</v>
      </c>
      <c r="J7" s="15">
        <v>0</v>
      </c>
      <c r="K7" s="15">
        <v>0</v>
      </c>
      <c r="L7" s="8"/>
    </row>
    <row r="8" spans="1:11" ht="12.75">
      <c r="A8" s="32">
        <v>3</v>
      </c>
      <c r="B8" s="16" t="s">
        <v>7</v>
      </c>
      <c r="C8" s="17">
        <f>'[2]Zestawienie pożyczek'!$D$14</f>
        <v>573192.97</v>
      </c>
      <c r="D8" s="17">
        <f>'[2]Zestawienie pożyczek'!$D$19</f>
        <v>398092.97</v>
      </c>
      <c r="E8" s="17">
        <f>'[2]Zestawienie pożyczek'!$D$24</f>
        <v>237022.96999999997</v>
      </c>
      <c r="F8" s="17">
        <f>'[2]Zestawienie pożyczek'!$D$29</f>
        <v>103282.96999999997</v>
      </c>
      <c r="G8" s="17">
        <f>'[2]Zestawienie pożyczek'!$D$34</f>
        <v>-2.9103830456733704E-11</v>
      </c>
      <c r="H8" s="17">
        <f>'[2]Zestawienie pożyczek'!$D$34</f>
        <v>-2.9103830456733704E-11</v>
      </c>
      <c r="I8" s="17">
        <f>'[2]Zestawienie pożyczek'!$D$39</f>
        <v>-2.9103830456733704E-11</v>
      </c>
      <c r="J8" s="17">
        <f>'[2]Zestawienie pożyczek'!$D$44</f>
        <v>-2.9103830456733704E-11</v>
      </c>
      <c r="K8" s="17">
        <f>'[2]Zestawienie pożyczek'!$D$49</f>
        <v>-2.9103830456733704E-11</v>
      </c>
    </row>
    <row r="9" spans="1:11" ht="12.75">
      <c r="A9" s="32"/>
      <c r="B9" s="18" t="s">
        <v>8</v>
      </c>
      <c r="C9" s="15">
        <v>0</v>
      </c>
      <c r="D9" s="15">
        <v>0</v>
      </c>
      <c r="E9" s="15">
        <v>0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</row>
    <row r="10" spans="1:11" ht="12.75">
      <c r="A10" s="5">
        <v>4</v>
      </c>
      <c r="B10" s="19" t="s">
        <v>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ht="12.75">
      <c r="A11" s="32">
        <v>5</v>
      </c>
      <c r="B11" s="9" t="s">
        <v>10</v>
      </c>
      <c r="C11" s="11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2.75">
      <c r="A12" s="32"/>
      <c r="B12" s="21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60" customHeight="1">
      <c r="A13" s="32"/>
      <c r="B13" s="21" t="s">
        <v>12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12.75">
      <c r="A14" s="32"/>
      <c r="B14" s="22" t="s">
        <v>13</v>
      </c>
      <c r="C14" s="23">
        <v>0</v>
      </c>
      <c r="D14" s="23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2.75">
      <c r="A15" s="32"/>
      <c r="B15" s="22" t="s">
        <v>14</v>
      </c>
      <c r="C15" s="23">
        <v>0</v>
      </c>
      <c r="D15" s="23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5.5">
      <c r="A16" s="32"/>
      <c r="B16" s="22" t="s">
        <v>15</v>
      </c>
      <c r="C16" s="23">
        <v>0</v>
      </c>
      <c r="D16" s="23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51">
      <c r="A17" s="32"/>
      <c r="B17" s="24" t="s">
        <v>16</v>
      </c>
      <c r="C17" s="25">
        <v>0</v>
      </c>
      <c r="D17" s="2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12.75">
      <c r="A18" s="5">
        <v>6</v>
      </c>
      <c r="B18" s="18" t="s">
        <v>17</v>
      </c>
      <c r="C18" s="15">
        <f aca="true" t="shared" si="1" ref="C18:K18">C5+C6+C7+C8+C9+C10+C11</f>
        <v>1647651.29</v>
      </c>
      <c r="D18" s="15">
        <f t="shared" si="1"/>
        <v>2394037.6100000003</v>
      </c>
      <c r="E18" s="15">
        <f t="shared" si="1"/>
        <v>1878935.9300000002</v>
      </c>
      <c r="F18" s="15">
        <f t="shared" si="1"/>
        <v>1391164.2500000002</v>
      </c>
      <c r="G18" s="15">
        <f t="shared" si="1"/>
        <v>933849.6000000003</v>
      </c>
      <c r="H18" s="15">
        <f t="shared" si="1"/>
        <v>579818.0000000002</v>
      </c>
      <c r="I18" s="15">
        <f t="shared" si="1"/>
        <v>309018.00000000023</v>
      </c>
      <c r="J18" s="15">
        <f t="shared" si="1"/>
        <v>38218.00000000026</v>
      </c>
      <c r="K18" s="15">
        <f t="shared" si="1"/>
        <v>-2.9103830456733704E-11</v>
      </c>
    </row>
    <row r="19" spans="1:11" ht="25.5">
      <c r="A19" s="5">
        <v>7</v>
      </c>
      <c r="B19" s="26" t="s">
        <v>18</v>
      </c>
      <c r="C19" s="20">
        <v>14193464</v>
      </c>
      <c r="D19" s="20">
        <v>13331632</v>
      </c>
      <c r="E19" s="20">
        <f aca="true" t="shared" si="2" ref="E19:K19">D19+(D19*3%)</f>
        <v>13731580.96</v>
      </c>
      <c r="F19" s="20">
        <f t="shared" si="2"/>
        <v>14143528.3888</v>
      </c>
      <c r="G19" s="20">
        <f t="shared" si="2"/>
        <v>14567834.240464</v>
      </c>
      <c r="H19" s="20">
        <f t="shared" si="2"/>
        <v>15004869.26767792</v>
      </c>
      <c r="I19" s="20">
        <f t="shared" si="2"/>
        <v>15455015.345708258</v>
      </c>
      <c r="J19" s="20">
        <f t="shared" si="2"/>
        <v>15918665.806079507</v>
      </c>
      <c r="K19" s="20">
        <f t="shared" si="2"/>
        <v>16396225.780261893</v>
      </c>
    </row>
    <row r="20" spans="1:11" ht="38.25">
      <c r="A20" s="27">
        <v>8</v>
      </c>
      <c r="B20" s="28" t="s">
        <v>19</v>
      </c>
      <c r="C20" s="29">
        <f aca="true" t="shared" si="3" ref="C20:K20">C18/C19</f>
        <v>0.11608521288390206</v>
      </c>
      <c r="D20" s="29">
        <f t="shared" si="3"/>
        <v>0.17957573461373674</v>
      </c>
      <c r="E20" s="29">
        <f t="shared" si="3"/>
        <v>0.13683318297239971</v>
      </c>
      <c r="F20" s="29">
        <f t="shared" si="3"/>
        <v>0.09836048062106183</v>
      </c>
      <c r="G20" s="29">
        <f t="shared" si="3"/>
        <v>0.06410353005020575</v>
      </c>
      <c r="H20" s="29">
        <f t="shared" si="3"/>
        <v>0.03864198945398276</v>
      </c>
      <c r="I20" s="29">
        <f t="shared" si="3"/>
        <v>0.01999467442041798</v>
      </c>
      <c r="J20" s="29">
        <f t="shared" si="3"/>
        <v>0.002400829344969627</v>
      </c>
      <c r="K20" s="29">
        <f t="shared" si="3"/>
        <v>-1.775032306018223E-18</v>
      </c>
    </row>
    <row r="23" spans="1:2" ht="12.75">
      <c r="A23" s="30"/>
      <c r="B23" s="31"/>
    </row>
  </sheetData>
  <mergeCells count="8">
    <mergeCell ref="A11:A17"/>
    <mergeCell ref="A1:K1"/>
    <mergeCell ref="A8:A9"/>
    <mergeCell ref="A6:A7"/>
    <mergeCell ref="A2:A3"/>
    <mergeCell ref="B2:B3"/>
    <mergeCell ref="D2:K2"/>
    <mergeCell ref="C2:C3"/>
  </mergeCells>
  <printOptions/>
  <pageMargins left="0.984251968503937" right="0" top="1.1811023622047245" bottom="0.2362204724409449" header="0.5118110236220472" footer="0.35433070866141736"/>
  <pageSetup orientation="landscape" paperSize="9" r:id="rId1"/>
  <headerFooter alignWithMargins="0">
    <oddHeader xml:space="preserve">&amp;RZałącznik nr 7
do Uchwały Nr XIV/76/07
Rady Gminy Brodnica
z dnia 27 grudnia 2007r   </oddHeader>
    <oddFooter>&amp;L
*kwota zaciągniętego długu w roku 2007 i latach poprzedzających po uwzględnienu spłat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2007-12-31T09:04:00Z</cp:lastPrinted>
  <dcterms:created xsi:type="dcterms:W3CDTF">2007-11-14T14:05:58Z</dcterms:created>
  <dcterms:modified xsi:type="dcterms:W3CDTF">2007-12-31T09:04:29Z</dcterms:modified>
  <cp:category/>
  <cp:version/>
  <cp:contentType/>
  <cp:contentStatus/>
</cp:coreProperties>
</file>