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Projekt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<sst xmlns="http://schemas.openxmlformats.org/spreadsheetml/2006/main" count="73" uniqueCount="73">
  <si>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Dział/Rozdział</t>
  </si>
  <si>
    <t>L.p.</t>
  </si>
  <si>
    <t>Nazwa i lokalizacja zadania inwestycyjnego</t>
  </si>
  <si>
    <t>Wartość kosztorysowa ogółem</t>
  </si>
  <si>
    <t>010/01010</t>
  </si>
  <si>
    <t>Razem dział (010)</t>
  </si>
  <si>
    <t>600/60016</t>
  </si>
  <si>
    <t>Razem dział (600)</t>
  </si>
  <si>
    <t>700/70005</t>
  </si>
  <si>
    <t>Wykup działek</t>
  </si>
  <si>
    <t>Razem dział (700)</t>
  </si>
  <si>
    <t>750/75023</t>
  </si>
  <si>
    <t>Razem dział (750)</t>
  </si>
  <si>
    <t>801/80101</t>
  </si>
  <si>
    <t>Razem dział (801)</t>
  </si>
  <si>
    <t>Razem dział (852)</t>
  </si>
  <si>
    <t>900/90015</t>
  </si>
  <si>
    <t>Razem dział (900)</t>
  </si>
  <si>
    <t>Razem inwestycje</t>
  </si>
  <si>
    <t>Zakup sprzętu dla szkół</t>
  </si>
  <si>
    <t>852/85219</t>
  </si>
  <si>
    <t>Zakup sprzętu dla GOPS</t>
  </si>
  <si>
    <t>Zakup sprzętu i wyposażenia dla Urzędu Gminy</t>
  </si>
  <si>
    <t>Razem dział (921)</t>
  </si>
  <si>
    <t>921/92109</t>
  </si>
  <si>
    <t>Środki planowane do pozyskania ze źródeł zewnętrznych</t>
  </si>
  <si>
    <t>Skrót nazwy żródła</t>
  </si>
  <si>
    <t>Rezerwa na wydatki inwestycyjne</t>
  </si>
  <si>
    <t>Budżet Gminy</t>
  </si>
  <si>
    <t>Środki własne oraz pożyczki 
i kredyty</t>
  </si>
  <si>
    <t>758/75818</t>
  </si>
  <si>
    <t>Razem dział (758)</t>
  </si>
  <si>
    <t>Rozbudowa świetlicy wiejskiej w Szabdzie</t>
  </si>
  <si>
    <t>Budowa przydomowych oczyszczalni ścieków</t>
  </si>
  <si>
    <t>Budowa wodociągu w Tamie Brodzkiej</t>
  </si>
  <si>
    <t>Aktualizacja projektu drogi Szczuka - Cielęta 3km</t>
  </si>
  <si>
    <t>Modernizacja budynku w Szymkowo 13 poprzez naprawę dachu</t>
  </si>
  <si>
    <t>Budowa oczyszczalni biologicznej przy budynku w Moczadłach 13</t>
  </si>
  <si>
    <t>Razem dział (754)</t>
  </si>
  <si>
    <t>Zakup samochodu dla OSP Gorczenica</t>
  </si>
  <si>
    <t>Budowa parkingu przy SP w Gorczenicy</t>
  </si>
  <si>
    <t>801/801003</t>
  </si>
  <si>
    <t xml:space="preserve">Budowa placu zabaw w Mszanie </t>
  </si>
  <si>
    <t>Informatyzacja świetlic na terenie Gminy Brodnica</t>
  </si>
  <si>
    <t>Zakup namiotów</t>
  </si>
  <si>
    <t>921/92195</t>
  </si>
  <si>
    <t>Projekt kanalizacji deszczowej w Karbowie</t>
  </si>
  <si>
    <t>Modernizacja dróg gminnych asfaltowych</t>
  </si>
  <si>
    <t>Budowa zatoki autobusowej w Cielętach</t>
  </si>
  <si>
    <t>Zakup koparko - spycharki do utrzymania dróg</t>
  </si>
  <si>
    <t>Dotacja do Miasta Brodnica na opracowanie dokumentacji na budowę trasy przemysłowej</t>
  </si>
  <si>
    <t>750/75095</t>
  </si>
  <si>
    <t>Projekt i budowa kanalizacji sanitarnej w Szabdzie (Belfort)</t>
  </si>
  <si>
    <t>Budowa wodociągu w Karbowie i Gorczenicy na terenach objętych planem miejscowym</t>
  </si>
  <si>
    <t>Opracowanie koncepcji lokalizacji i wykonania nowych ujęć wody wraz ze stacjami uzdatniania wody</t>
  </si>
  <si>
    <t>Budowa chodnika w Wybudowaniu Michałowo - Cielęta</t>
  </si>
  <si>
    <t>Projektowanie utwardzenia dróg w Karbowie, Kruszynkach i Cielętach w obszarach objętych planem miejscowym</t>
  </si>
  <si>
    <t>Budowa instalacji kanalizacyjnej i oczyszczalni biologicznej ścieków w Kominach 1</t>
  </si>
  <si>
    <t>Modernizacja budynku w Gorczenica 24 poprzez wymianę okien</t>
  </si>
  <si>
    <t>Zakup dodatkowego wyposażenia do samochodu osobowo-ciężarowego</t>
  </si>
  <si>
    <t>Projektowanie sali gimnastycznej przy szkole w Gortatowie i Szczuce</t>
  </si>
  <si>
    <t>Wykonanie oświetlenia ulicznego w Cielętach i Kruszynkach</t>
  </si>
  <si>
    <t>Projekt oświetlenia ulicznego w Karbowie i Szabdzie</t>
  </si>
  <si>
    <t>Modernizacja istniejącego oświetlenia</t>
  </si>
  <si>
    <t>Wykaz inwestycji do realizacji w 2008r</t>
  </si>
  <si>
    <t>Projektowanie poprawy bezpieczeństwa ruchu pieszych przy drogach asfaltowych poprzez budowę chodników</t>
  </si>
  <si>
    <t>Wykonanie konstrukcji zadaszenia i zakup plandeki do sceny przenośnej wykorzystywanej na uroczystościach gminnych</t>
  </si>
  <si>
    <t xml:space="preserve">Budowa kanalizacji sanitarnej Brodnica -  Gorczenica - Kominy </t>
  </si>
  <si>
    <t>Budowa kanalizacji w Karbowie (ulice kwiatowe)</t>
  </si>
  <si>
    <t>SPO</t>
  </si>
  <si>
    <t>Budowa kanalizacji w Karbowie przy ul. Sportowej Kruszynkach, Niewierzu i Mszanie</t>
  </si>
  <si>
    <t>Projekt kanalizacji w Karbowie na terenach objętych miejscowym planem zagospodarowania przestrzennego</t>
  </si>
  <si>
    <t>Planowane nakłady inwestycyjne w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</si>
</sst>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0"/>
    </font>
    <font>
      <b/>
      <i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indent="1"/>
    </xf>
    <xf numFmtId="0" fontId="0" fillId="0" borderId="1" xfId="0" applyBorder="1" applyAlignment="1">
      <alignment horizontal="left" vertical="center" wrapText="1"/>
    </xf>
    <xf numFmtId="42" fontId="0" fillId="0" borderId="1" xfId="0" applyNumberFormat="1" applyBorder="1" applyAlignment="1">
      <alignment vertical="center"/>
    </xf>
    <xf numFmtId="42" fontId="3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2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 indent="1"/>
    </xf>
    <xf numFmtId="0" fontId="6" fillId="2" borderId="1" xfId="0" applyFont="1" applyFill="1" applyBorder="1" applyAlignment="1">
      <alignment horizontal="left" vertical="center" wrapText="1"/>
    </xf>
    <xf numFmtId="42" fontId="6" fillId="2" borderId="1" xfId="0" applyNumberFormat="1" applyFont="1" applyFill="1" applyBorder="1" applyAlignment="1">
      <alignment vertical="center"/>
    </xf>
    <xf numFmtId="4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2" fontId="5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92" zoomScaleNormal="92" workbookViewId="0" topLeftCell="A1">
      <selection activeCell="G56" sqref="G56"/>
    </sheetView>
  </sheetViews>
  <sheetFormatPr defaultColWidth="9.140625" defaultRowHeight="12.75"/>
  <cols>
    <col min="1" max="1" width="13.28125" style="0" customWidth="1"/>
    <col min="2" max="2" width="5.28125" style="0" customWidth="1"/>
    <col min="3" max="3" width="44.7109375" style="0" customWidth="1"/>
    <col min="4" max="6" width="15.7109375" style="0" customWidth="1"/>
    <col min="7" max="7" width="14.7109375" style="0" customWidth="1"/>
    <col min="8" max="8" width="12.00390625" style="1" customWidth="1"/>
  </cols>
  <sheetData>
    <row r="1" spans="1:7" ht="30" customHeight="1">
      <c r="A1" s="47" t="s">
        <v>64</v>
      </c>
      <c r="B1" s="47"/>
      <c r="C1" s="47"/>
      <c r="D1" s="47"/>
      <c r="E1" s="47"/>
      <c r="F1" s="48"/>
      <c r="G1" s="48"/>
    </row>
    <row r="2" spans="1:8" ht="30" customHeight="1">
      <c r="A2" s="44" t="s">
        <v>0</v>
      </c>
      <c r="B2" s="44" t="s">
        <v>1</v>
      </c>
      <c r="C2" s="43" t="s">
        <v>2</v>
      </c>
      <c r="D2" s="43" t="s">
        <v>3</v>
      </c>
      <c r="E2" s="43" t="s">
        <v>72</v>
      </c>
      <c r="F2" s="41" t="s">
        <v>28</v>
      </c>
      <c r="G2" s="42"/>
      <c r="H2" s="26"/>
    </row>
    <row r="3" spans="1:8" ht="68.25" customHeight="1">
      <c r="A3" s="44"/>
      <c r="B3" s="44"/>
      <c r="C3" s="43"/>
      <c r="D3" s="43"/>
      <c r="E3" s="43"/>
      <c r="F3" s="27" t="s">
        <v>29</v>
      </c>
      <c r="G3" s="3" t="s">
        <v>25</v>
      </c>
      <c r="H3" s="24" t="s">
        <v>26</v>
      </c>
    </row>
    <row r="4" spans="1:8" ht="12.75">
      <c r="A4" s="23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4">
        <v>8</v>
      </c>
    </row>
    <row r="5" spans="1:8" ht="15">
      <c r="A5" s="49" t="s">
        <v>5</v>
      </c>
      <c r="B5" s="49"/>
      <c r="C5" s="49"/>
      <c r="D5" s="7">
        <f>SUM(D6:D15)</f>
        <v>4050000</v>
      </c>
      <c r="E5" s="7">
        <f>SUM(E6:E15)</f>
        <v>996000</v>
      </c>
      <c r="F5" s="7">
        <f>SUM(F6:F15)</f>
        <v>996000</v>
      </c>
      <c r="G5" s="7"/>
      <c r="H5" s="25"/>
    </row>
    <row r="6" spans="1:8" ht="12.75">
      <c r="A6" s="45" t="s">
        <v>4</v>
      </c>
      <c r="B6" s="4">
        <v>1</v>
      </c>
      <c r="C6" s="5" t="s">
        <v>33</v>
      </c>
      <c r="D6" s="6">
        <v>240000</v>
      </c>
      <c r="E6" s="6">
        <v>30000</v>
      </c>
      <c r="F6" s="6">
        <f>E6</f>
        <v>30000</v>
      </c>
      <c r="G6" s="6"/>
      <c r="H6" s="25"/>
    </row>
    <row r="7" spans="1:8" ht="25.5">
      <c r="A7" s="46"/>
      <c r="B7" s="4">
        <f aca="true" t="shared" si="0" ref="B7:B15">B6+1</f>
        <v>2</v>
      </c>
      <c r="C7" s="5" t="s">
        <v>67</v>
      </c>
      <c r="D7" s="6">
        <v>1500000</v>
      </c>
      <c r="E7" s="6">
        <v>200000</v>
      </c>
      <c r="F7" s="6">
        <f aca="true" t="shared" si="1" ref="F7:F15">E7</f>
        <v>200000</v>
      </c>
      <c r="G7" s="6"/>
      <c r="H7" s="25"/>
    </row>
    <row r="8" spans="1:8" ht="12.75">
      <c r="A8" s="46"/>
      <c r="B8" s="4">
        <f t="shared" si="0"/>
        <v>3</v>
      </c>
      <c r="C8" s="5" t="s">
        <v>68</v>
      </c>
      <c r="D8" s="6">
        <v>1500000</v>
      </c>
      <c r="E8" s="6">
        <v>300000</v>
      </c>
      <c r="F8" s="6">
        <f t="shared" si="1"/>
        <v>300000</v>
      </c>
      <c r="G8" s="6"/>
      <c r="H8" s="28"/>
    </row>
    <row r="9" spans="1:8" ht="25.5">
      <c r="A9" s="46"/>
      <c r="B9" s="4">
        <f t="shared" si="0"/>
        <v>4</v>
      </c>
      <c r="C9" s="5" t="s">
        <v>52</v>
      </c>
      <c r="D9" s="6">
        <v>100000</v>
      </c>
      <c r="E9" s="6">
        <f>10000+25000</f>
        <v>35000</v>
      </c>
      <c r="F9" s="6">
        <f t="shared" si="1"/>
        <v>35000</v>
      </c>
      <c r="G9" s="6"/>
      <c r="H9" s="25"/>
    </row>
    <row r="10" spans="1:8" ht="25.5">
      <c r="A10" s="46"/>
      <c r="B10" s="4">
        <f t="shared" si="0"/>
        <v>5</v>
      </c>
      <c r="C10" s="5" t="s">
        <v>70</v>
      </c>
      <c r="D10" s="6">
        <f>300000+50000</f>
        <v>350000</v>
      </c>
      <c r="E10" s="6">
        <f>100000+48000-25000+50000</f>
        <v>173000</v>
      </c>
      <c r="F10" s="6">
        <f t="shared" si="1"/>
        <v>173000</v>
      </c>
      <c r="G10" s="6"/>
      <c r="H10" s="25"/>
    </row>
    <row r="11" spans="1:8" ht="12.75">
      <c r="A11" s="46"/>
      <c r="B11" s="4">
        <f t="shared" si="0"/>
        <v>6</v>
      </c>
      <c r="C11" s="5" t="s">
        <v>46</v>
      </c>
      <c r="D11" s="6">
        <v>50000</v>
      </c>
      <c r="E11" s="6">
        <v>50000</v>
      </c>
      <c r="F11" s="6">
        <f t="shared" si="1"/>
        <v>50000</v>
      </c>
      <c r="G11" s="6"/>
      <c r="H11" s="25"/>
    </row>
    <row r="12" spans="1:8" ht="25.5">
      <c r="A12" s="46"/>
      <c r="B12" s="4">
        <f t="shared" si="0"/>
        <v>7</v>
      </c>
      <c r="C12" s="5" t="s">
        <v>53</v>
      </c>
      <c r="D12" s="6">
        <v>80000</v>
      </c>
      <c r="E12" s="6">
        <v>80000</v>
      </c>
      <c r="F12" s="6">
        <f t="shared" si="1"/>
        <v>80000</v>
      </c>
      <c r="G12" s="6"/>
      <c r="H12" s="25"/>
    </row>
    <row r="13" spans="1:8" ht="12.75">
      <c r="A13" s="46"/>
      <c r="B13" s="4">
        <f t="shared" si="0"/>
        <v>8</v>
      </c>
      <c r="C13" s="5" t="s">
        <v>34</v>
      </c>
      <c r="D13" s="6">
        <v>170000</v>
      </c>
      <c r="E13" s="6">
        <v>68000</v>
      </c>
      <c r="F13" s="6">
        <f t="shared" si="1"/>
        <v>68000</v>
      </c>
      <c r="G13" s="6"/>
      <c r="H13" s="28"/>
    </row>
    <row r="14" spans="1:8" ht="38.25">
      <c r="A14" s="46"/>
      <c r="B14" s="4">
        <f t="shared" si="0"/>
        <v>9</v>
      </c>
      <c r="C14" s="5" t="s">
        <v>54</v>
      </c>
      <c r="D14" s="6">
        <v>50000</v>
      </c>
      <c r="E14" s="6">
        <v>50000</v>
      </c>
      <c r="F14" s="6">
        <f t="shared" si="1"/>
        <v>50000</v>
      </c>
      <c r="G14" s="6"/>
      <c r="H14" s="25"/>
    </row>
    <row r="15" spans="1:8" ht="38.25">
      <c r="A15" s="46"/>
      <c r="B15" s="4">
        <f t="shared" si="0"/>
        <v>10</v>
      </c>
      <c r="C15" s="5" t="s">
        <v>71</v>
      </c>
      <c r="D15" s="6">
        <v>10000</v>
      </c>
      <c r="E15" s="6">
        <v>10000</v>
      </c>
      <c r="F15" s="6">
        <f t="shared" si="1"/>
        <v>10000</v>
      </c>
      <c r="G15" s="6"/>
      <c r="H15" s="25"/>
    </row>
    <row r="16" spans="1:8" ht="15" customHeight="1">
      <c r="A16" s="38" t="s">
        <v>7</v>
      </c>
      <c r="B16" s="39"/>
      <c r="C16" s="40"/>
      <c r="D16" s="7">
        <f>SUM(D17:D24)</f>
        <v>750000</v>
      </c>
      <c r="E16" s="7">
        <f>SUM(E17:E24)</f>
        <v>380000</v>
      </c>
      <c r="F16" s="7">
        <f>SUM(F17:F24)</f>
        <v>380000</v>
      </c>
      <c r="G16" s="7"/>
      <c r="H16" s="25"/>
    </row>
    <row r="17" spans="1:8" ht="38.25">
      <c r="A17" s="45" t="s">
        <v>6</v>
      </c>
      <c r="B17" s="4">
        <f>B15+1</f>
        <v>11</v>
      </c>
      <c r="C17" s="5" t="s">
        <v>65</v>
      </c>
      <c r="D17" s="6">
        <v>50000</v>
      </c>
      <c r="E17" s="6">
        <f>10000+40000</f>
        <v>50000</v>
      </c>
      <c r="F17" s="6">
        <f>E17</f>
        <v>50000</v>
      </c>
      <c r="G17" s="6"/>
      <c r="H17" s="25"/>
    </row>
    <row r="18" spans="1:8" ht="25.5">
      <c r="A18" s="46"/>
      <c r="B18" s="4">
        <f>B17+1</f>
        <v>12</v>
      </c>
      <c r="C18" s="5" t="s">
        <v>55</v>
      </c>
      <c r="D18" s="6">
        <v>300000</v>
      </c>
      <c r="E18" s="6">
        <v>80000</v>
      </c>
      <c r="F18" s="6">
        <f aca="true" t="shared" si="2" ref="F18:F24">E18</f>
        <v>80000</v>
      </c>
      <c r="G18" s="6"/>
      <c r="H18" s="25"/>
    </row>
    <row r="19" spans="1:8" ht="15" customHeight="1">
      <c r="A19" s="46"/>
      <c r="B19" s="4">
        <f aca="true" t="shared" si="3" ref="B19:B24">B18+1</f>
        <v>13</v>
      </c>
      <c r="C19" s="5" t="s">
        <v>47</v>
      </c>
      <c r="D19" s="6">
        <v>225000</v>
      </c>
      <c r="E19" s="6">
        <v>75000</v>
      </c>
      <c r="F19" s="6">
        <f t="shared" si="2"/>
        <v>75000</v>
      </c>
      <c r="G19" s="6"/>
      <c r="H19" s="25"/>
    </row>
    <row r="20" spans="1:8" ht="12.75">
      <c r="A20" s="46"/>
      <c r="B20" s="4">
        <f t="shared" si="3"/>
        <v>14</v>
      </c>
      <c r="C20" s="5" t="s">
        <v>35</v>
      </c>
      <c r="D20" s="6">
        <v>25000</v>
      </c>
      <c r="E20" s="6">
        <v>25000</v>
      </c>
      <c r="F20" s="6">
        <f t="shared" si="2"/>
        <v>25000</v>
      </c>
      <c r="G20" s="6"/>
      <c r="H20" s="25"/>
    </row>
    <row r="21" spans="1:8" ht="15" customHeight="1">
      <c r="A21" s="46"/>
      <c r="B21" s="4">
        <f t="shared" si="3"/>
        <v>15</v>
      </c>
      <c r="C21" s="5" t="s">
        <v>48</v>
      </c>
      <c r="D21" s="6">
        <v>10000</v>
      </c>
      <c r="E21" s="6">
        <v>10000</v>
      </c>
      <c r="F21" s="6">
        <f t="shared" si="2"/>
        <v>10000</v>
      </c>
      <c r="G21" s="6"/>
      <c r="H21" s="25"/>
    </row>
    <row r="22" spans="1:8" ht="38.25">
      <c r="A22" s="46"/>
      <c r="B22" s="4">
        <f t="shared" si="3"/>
        <v>16</v>
      </c>
      <c r="C22" s="5" t="s">
        <v>56</v>
      </c>
      <c r="D22" s="6">
        <v>70000</v>
      </c>
      <c r="E22" s="6">
        <v>70000</v>
      </c>
      <c r="F22" s="6">
        <f t="shared" si="2"/>
        <v>70000</v>
      </c>
      <c r="G22" s="6"/>
      <c r="H22" s="25"/>
    </row>
    <row r="23" spans="1:8" ht="12.75">
      <c r="A23" s="46"/>
      <c r="B23" s="4">
        <f t="shared" si="3"/>
        <v>17</v>
      </c>
      <c r="C23" s="5" t="s">
        <v>49</v>
      </c>
      <c r="D23" s="6">
        <v>40000</v>
      </c>
      <c r="E23" s="6">
        <v>40000</v>
      </c>
      <c r="F23" s="6">
        <f t="shared" si="2"/>
        <v>40000</v>
      </c>
      <c r="G23" s="6"/>
      <c r="H23" s="25"/>
    </row>
    <row r="24" spans="1:8" ht="25.5">
      <c r="A24" s="46"/>
      <c r="B24" s="4">
        <f t="shared" si="3"/>
        <v>18</v>
      </c>
      <c r="C24" s="5" t="s">
        <v>50</v>
      </c>
      <c r="D24" s="6">
        <v>30000</v>
      </c>
      <c r="E24" s="6">
        <v>30000</v>
      </c>
      <c r="F24" s="6">
        <f t="shared" si="2"/>
        <v>30000</v>
      </c>
      <c r="G24" s="6"/>
      <c r="H24" s="25"/>
    </row>
    <row r="25" spans="1:8" s="19" customFormat="1" ht="15" customHeight="1">
      <c r="A25" s="38" t="s">
        <v>10</v>
      </c>
      <c r="B25" s="39"/>
      <c r="C25" s="40"/>
      <c r="D25" s="7">
        <f>SUM(D26:D30)</f>
        <v>360000</v>
      </c>
      <c r="E25" s="7">
        <f>SUM(E26:E30)</f>
        <v>213000</v>
      </c>
      <c r="F25" s="7">
        <f>SUM(F26:F30)</f>
        <v>213000</v>
      </c>
      <c r="G25" s="7"/>
      <c r="H25" s="25"/>
    </row>
    <row r="26" spans="1:8" s="8" customFormat="1" ht="25.5">
      <c r="A26" s="50" t="s">
        <v>8</v>
      </c>
      <c r="B26" s="4">
        <f>B24+1</f>
        <v>19</v>
      </c>
      <c r="C26" s="5" t="s">
        <v>57</v>
      </c>
      <c r="D26" s="6">
        <v>30000</v>
      </c>
      <c r="E26" s="6">
        <v>30000</v>
      </c>
      <c r="F26" s="6">
        <f>E26</f>
        <v>30000</v>
      </c>
      <c r="G26" s="6"/>
      <c r="H26" s="25"/>
    </row>
    <row r="27" spans="1:8" s="8" customFormat="1" ht="25.5">
      <c r="A27" s="51"/>
      <c r="B27" s="4">
        <f>B26+1</f>
        <v>20</v>
      </c>
      <c r="C27" s="21" t="s">
        <v>58</v>
      </c>
      <c r="D27" s="6">
        <v>12000</v>
      </c>
      <c r="E27" s="6">
        <v>5000</v>
      </c>
      <c r="F27" s="6">
        <f>E27</f>
        <v>5000</v>
      </c>
      <c r="G27" s="6"/>
      <c r="H27" s="25"/>
    </row>
    <row r="28" spans="1:8" s="8" customFormat="1" ht="25.5">
      <c r="A28" s="51"/>
      <c r="B28" s="4">
        <f>B27+1</f>
        <v>21</v>
      </c>
      <c r="C28" s="21" t="s">
        <v>36</v>
      </c>
      <c r="D28" s="6">
        <v>80000</v>
      </c>
      <c r="E28" s="6">
        <v>80000</v>
      </c>
      <c r="F28" s="6">
        <f>E28</f>
        <v>80000</v>
      </c>
      <c r="G28" s="6"/>
      <c r="H28" s="25"/>
    </row>
    <row r="29" spans="1:8" s="8" customFormat="1" ht="25.5">
      <c r="A29" s="51"/>
      <c r="B29" s="4">
        <f>B28+1</f>
        <v>22</v>
      </c>
      <c r="C29" s="21" t="s">
        <v>37</v>
      </c>
      <c r="D29" s="6">
        <v>28000</v>
      </c>
      <c r="E29" s="6">
        <v>28000</v>
      </c>
      <c r="F29" s="6">
        <f>E29</f>
        <v>28000</v>
      </c>
      <c r="G29" s="6"/>
      <c r="H29" s="25"/>
    </row>
    <row r="30" spans="1:8" s="8" customFormat="1" ht="12.75">
      <c r="A30" s="52"/>
      <c r="B30" s="4">
        <f>B29+1</f>
        <v>23</v>
      </c>
      <c r="C30" s="21" t="s">
        <v>9</v>
      </c>
      <c r="D30" s="6">
        <v>210000</v>
      </c>
      <c r="E30" s="6">
        <v>70000</v>
      </c>
      <c r="F30" s="6">
        <f>E30</f>
        <v>70000</v>
      </c>
      <c r="G30" s="6"/>
      <c r="H30" s="25"/>
    </row>
    <row r="31" spans="1:8" s="8" customFormat="1" ht="19.5" customHeight="1">
      <c r="A31" s="38" t="s">
        <v>12</v>
      </c>
      <c r="B31" s="39"/>
      <c r="C31" s="40"/>
      <c r="D31" s="7">
        <f>SUM(D32:D33)</f>
        <v>42000</v>
      </c>
      <c r="E31" s="7">
        <f>SUM(E32:E33)</f>
        <v>42000</v>
      </c>
      <c r="F31" s="7">
        <f>SUM(F32:F33)</f>
        <v>42000</v>
      </c>
      <c r="G31" s="7"/>
      <c r="H31" s="25"/>
    </row>
    <row r="32" spans="1:8" s="8" customFormat="1" ht="19.5" customHeight="1">
      <c r="A32" s="20" t="s">
        <v>11</v>
      </c>
      <c r="B32" s="2">
        <f>B29+1</f>
        <v>23</v>
      </c>
      <c r="C32" s="21" t="s">
        <v>22</v>
      </c>
      <c r="D32" s="6">
        <v>35000</v>
      </c>
      <c r="E32" s="6">
        <v>35000</v>
      </c>
      <c r="F32" s="6">
        <f>E32</f>
        <v>35000</v>
      </c>
      <c r="G32" s="7"/>
      <c r="H32" s="25"/>
    </row>
    <row r="33" spans="1:8" s="8" customFormat="1" ht="25.5">
      <c r="A33" s="20" t="s">
        <v>51</v>
      </c>
      <c r="B33" s="2">
        <f>B30+1</f>
        <v>24</v>
      </c>
      <c r="C33" s="21" t="s">
        <v>59</v>
      </c>
      <c r="D33" s="6">
        <v>7000</v>
      </c>
      <c r="E33" s="6">
        <v>7000</v>
      </c>
      <c r="F33" s="6">
        <f>E33</f>
        <v>7000</v>
      </c>
      <c r="G33" s="6"/>
      <c r="H33" s="25"/>
    </row>
    <row r="34" spans="1:8" s="8" customFormat="1" ht="19.5" customHeight="1">
      <c r="A34" s="38" t="s">
        <v>38</v>
      </c>
      <c r="B34" s="39"/>
      <c r="C34" s="40"/>
      <c r="D34" s="7">
        <f>SUM(D35:D35)</f>
        <v>15000</v>
      </c>
      <c r="E34" s="7">
        <f>SUM(E35:E35)</f>
        <v>15000</v>
      </c>
      <c r="F34" s="7">
        <f>SUM(F35:F35)</f>
        <v>15000</v>
      </c>
      <c r="G34" s="6"/>
      <c r="H34" s="25"/>
    </row>
    <row r="35" spans="1:8" s="8" customFormat="1" ht="12.75">
      <c r="A35" s="30"/>
      <c r="B35" s="2">
        <f>B33+1</f>
        <v>25</v>
      </c>
      <c r="C35" s="5" t="s">
        <v>39</v>
      </c>
      <c r="D35" s="6">
        <v>15000</v>
      </c>
      <c r="E35" s="6">
        <v>15000</v>
      </c>
      <c r="F35" s="6">
        <f>E35</f>
        <v>15000</v>
      </c>
      <c r="G35" s="6"/>
      <c r="H35" s="25"/>
    </row>
    <row r="36" spans="1:8" s="12" customFormat="1" ht="19.5" customHeight="1">
      <c r="A36" s="38" t="s">
        <v>14</v>
      </c>
      <c r="B36" s="39"/>
      <c r="C36" s="40"/>
      <c r="D36" s="7">
        <f>SUM(D37:D40)</f>
        <v>135000</v>
      </c>
      <c r="E36" s="7">
        <f>SUM(E37:E40)</f>
        <v>115000</v>
      </c>
      <c r="F36" s="7">
        <f>SUM(F37:F40)</f>
        <v>115000</v>
      </c>
      <c r="G36" s="7"/>
      <c r="H36" s="25"/>
    </row>
    <row r="37" spans="1:8" s="12" customFormat="1" ht="25.5">
      <c r="A37" s="53" t="s">
        <v>13</v>
      </c>
      <c r="B37" s="9">
        <f>B35+1</f>
        <v>26</v>
      </c>
      <c r="C37" s="31" t="s">
        <v>60</v>
      </c>
      <c r="D37" s="11">
        <v>80000</v>
      </c>
      <c r="E37" s="11">
        <v>80000</v>
      </c>
      <c r="F37" s="11">
        <f>E37-G37</f>
        <v>80000</v>
      </c>
      <c r="G37" s="11"/>
      <c r="H37" s="28"/>
    </row>
    <row r="38" spans="1:8" s="12" customFormat="1" ht="19.5" customHeight="1">
      <c r="A38" s="53"/>
      <c r="B38" s="9">
        <f>B37+1</f>
        <v>27</v>
      </c>
      <c r="C38" s="10" t="s">
        <v>40</v>
      </c>
      <c r="D38" s="11">
        <v>20000</v>
      </c>
      <c r="E38" s="11">
        <v>20000</v>
      </c>
      <c r="F38" s="11">
        <f>E38-G38</f>
        <v>20000</v>
      </c>
      <c r="G38" s="11"/>
      <c r="H38" s="28"/>
    </row>
    <row r="39" spans="1:8" s="12" customFormat="1" ht="19.5" customHeight="1">
      <c r="A39" s="54"/>
      <c r="B39" s="9">
        <f>B38+1</f>
        <v>28</v>
      </c>
      <c r="C39" s="5" t="s">
        <v>19</v>
      </c>
      <c r="D39" s="11">
        <v>10000</v>
      </c>
      <c r="E39" s="11">
        <v>10000</v>
      </c>
      <c r="F39" s="11">
        <f>E39-G39</f>
        <v>10000</v>
      </c>
      <c r="G39" s="11"/>
      <c r="H39" s="28"/>
    </row>
    <row r="40" spans="1:8" ht="15" customHeight="1">
      <c r="A40" s="2" t="s">
        <v>41</v>
      </c>
      <c r="B40" s="9">
        <f>B39+1</f>
        <v>29</v>
      </c>
      <c r="C40" s="5" t="s">
        <v>42</v>
      </c>
      <c r="D40" s="6">
        <v>25000</v>
      </c>
      <c r="E40" s="6">
        <v>5000</v>
      </c>
      <c r="F40" s="11">
        <f>E40-G40</f>
        <v>5000</v>
      </c>
      <c r="G40" s="6"/>
      <c r="H40" s="25"/>
    </row>
    <row r="41" spans="1:8" ht="15" customHeight="1">
      <c r="A41" s="38" t="s">
        <v>15</v>
      </c>
      <c r="B41" s="39"/>
      <c r="C41" s="40"/>
      <c r="D41" s="7">
        <f>D42</f>
        <v>5000</v>
      </c>
      <c r="E41" s="7">
        <f>E42</f>
        <v>5000</v>
      </c>
      <c r="F41" s="7">
        <f>F42</f>
        <v>5000</v>
      </c>
      <c r="G41" s="7"/>
      <c r="H41" s="25"/>
    </row>
    <row r="42" spans="1:8" s="8" customFormat="1" ht="19.5" customHeight="1">
      <c r="A42" s="2" t="s">
        <v>20</v>
      </c>
      <c r="B42" s="2">
        <f>B40+1</f>
        <v>30</v>
      </c>
      <c r="C42" s="21" t="s">
        <v>21</v>
      </c>
      <c r="D42" s="6">
        <v>5000</v>
      </c>
      <c r="E42" s="6">
        <v>5000</v>
      </c>
      <c r="F42" s="6">
        <v>5000</v>
      </c>
      <c r="G42" s="6"/>
      <c r="H42" s="25"/>
    </row>
    <row r="43" spans="1:8" ht="15">
      <c r="A43" s="38" t="s">
        <v>17</v>
      </c>
      <c r="B43" s="39"/>
      <c r="C43" s="40"/>
      <c r="D43" s="7">
        <f>SUM(D44:D46)</f>
        <v>358000</v>
      </c>
      <c r="E43" s="7">
        <f>SUM(E44:E46)</f>
        <v>298000</v>
      </c>
      <c r="F43" s="7">
        <f>SUM(F44:F46)</f>
        <v>298000</v>
      </c>
      <c r="G43" s="7"/>
      <c r="H43" s="25"/>
    </row>
    <row r="44" spans="1:8" ht="25.5">
      <c r="A44" s="45" t="s">
        <v>16</v>
      </c>
      <c r="B44" s="2">
        <f>B42+1</f>
        <v>31</v>
      </c>
      <c r="C44" s="5" t="s">
        <v>61</v>
      </c>
      <c r="D44" s="6">
        <v>250000</v>
      </c>
      <c r="E44" s="6">
        <v>250000</v>
      </c>
      <c r="F44" s="6">
        <f>E44</f>
        <v>250000</v>
      </c>
      <c r="G44" s="6"/>
      <c r="H44" s="25"/>
    </row>
    <row r="45" spans="1:8" ht="12.75">
      <c r="A45" s="46"/>
      <c r="B45" s="2">
        <f>B44+1</f>
        <v>32</v>
      </c>
      <c r="C45" s="5" t="s">
        <v>63</v>
      </c>
      <c r="D45" s="6">
        <v>90000</v>
      </c>
      <c r="E45" s="6">
        <v>30000</v>
      </c>
      <c r="F45" s="6">
        <f>E45</f>
        <v>30000</v>
      </c>
      <c r="G45" s="6"/>
      <c r="H45" s="25"/>
    </row>
    <row r="46" spans="1:8" ht="25.5">
      <c r="A46" s="46"/>
      <c r="B46" s="2">
        <f>B45+1</f>
        <v>33</v>
      </c>
      <c r="C46" s="5" t="s">
        <v>62</v>
      </c>
      <c r="D46" s="6">
        <v>18000</v>
      </c>
      <c r="E46" s="6">
        <v>18000</v>
      </c>
      <c r="F46" s="6">
        <f>E46</f>
        <v>18000</v>
      </c>
      <c r="G46" s="6"/>
      <c r="H46" s="25"/>
    </row>
    <row r="47" spans="1:8" ht="15" customHeight="1">
      <c r="A47" s="38" t="s">
        <v>23</v>
      </c>
      <c r="B47" s="39"/>
      <c r="C47" s="40"/>
      <c r="D47" s="7">
        <f>SUM(D48:D51)</f>
        <v>320337</v>
      </c>
      <c r="E47" s="7">
        <f>SUM(E48:E51)</f>
        <v>270337</v>
      </c>
      <c r="F47" s="7">
        <f>SUM(F48:F51)</f>
        <v>171200</v>
      </c>
      <c r="G47" s="7">
        <f>SUM(G48:G51)</f>
        <v>99137</v>
      </c>
      <c r="H47" s="25"/>
    </row>
    <row r="48" spans="1:8" ht="15" customHeight="1">
      <c r="A48" s="36"/>
      <c r="B48" s="9">
        <f>B46+1</f>
        <v>34</v>
      </c>
      <c r="C48" s="29" t="s">
        <v>32</v>
      </c>
      <c r="D48" s="11">
        <f>99137+98200</f>
        <v>197337</v>
      </c>
      <c r="E48" s="11">
        <v>197337</v>
      </c>
      <c r="F48" s="11">
        <v>98200</v>
      </c>
      <c r="G48" s="11">
        <f>E48-F48</f>
        <v>99137</v>
      </c>
      <c r="H48" s="37" t="s">
        <v>69</v>
      </c>
    </row>
    <row r="49" spans="1:8" ht="15">
      <c r="A49" s="32" t="s">
        <v>24</v>
      </c>
      <c r="B49" s="9">
        <f>B48+1</f>
        <v>35</v>
      </c>
      <c r="C49" s="33" t="s">
        <v>43</v>
      </c>
      <c r="D49" s="11">
        <v>100000</v>
      </c>
      <c r="E49" s="11">
        <v>50000</v>
      </c>
      <c r="F49" s="11">
        <f>E49</f>
        <v>50000</v>
      </c>
      <c r="G49" s="34"/>
      <c r="H49" s="35"/>
    </row>
    <row r="50" spans="1:8" ht="38.25">
      <c r="A50" s="45" t="s">
        <v>45</v>
      </c>
      <c r="B50" s="9">
        <f>B49+1</f>
        <v>36</v>
      </c>
      <c r="C50" s="33" t="s">
        <v>66</v>
      </c>
      <c r="D50" s="11">
        <v>16000</v>
      </c>
      <c r="E50" s="11">
        <v>16000</v>
      </c>
      <c r="F50" s="11">
        <f>E50</f>
        <v>16000</v>
      </c>
      <c r="G50" s="34"/>
      <c r="H50" s="35"/>
    </row>
    <row r="51" spans="1:8" ht="15">
      <c r="A51" s="46"/>
      <c r="B51" s="9">
        <f>B50+1</f>
        <v>37</v>
      </c>
      <c r="C51" s="33" t="s">
        <v>44</v>
      </c>
      <c r="D51" s="11">
        <v>7000</v>
      </c>
      <c r="E51" s="11">
        <v>7000</v>
      </c>
      <c r="F51" s="11">
        <f>E51</f>
        <v>7000</v>
      </c>
      <c r="G51" s="34"/>
      <c r="H51" s="35"/>
    </row>
    <row r="52" spans="1:8" ht="15">
      <c r="A52" s="38" t="s">
        <v>31</v>
      </c>
      <c r="B52" s="39"/>
      <c r="C52" s="40"/>
      <c r="D52" s="7">
        <f>SUM(D53:D53)</f>
        <v>0</v>
      </c>
      <c r="E52" s="7">
        <f>SUM(E53:E53)</f>
        <v>250000</v>
      </c>
      <c r="F52" s="7">
        <f>SUM(F53:F53)</f>
        <v>250000</v>
      </c>
      <c r="G52" s="7"/>
      <c r="H52" s="25"/>
    </row>
    <row r="53" spans="1:8" ht="12.75">
      <c r="A53" s="22" t="s">
        <v>30</v>
      </c>
      <c r="B53" s="2">
        <f>B51+1</f>
        <v>38</v>
      </c>
      <c r="C53" s="5" t="s">
        <v>27</v>
      </c>
      <c r="D53" s="6"/>
      <c r="E53" s="6">
        <v>250000</v>
      </c>
      <c r="F53" s="6">
        <f>E53</f>
        <v>250000</v>
      </c>
      <c r="G53" s="6"/>
      <c r="H53" s="25"/>
    </row>
    <row r="54" spans="1:8" ht="15">
      <c r="A54" s="13"/>
      <c r="B54" s="14"/>
      <c r="C54" s="15" t="s">
        <v>18</v>
      </c>
      <c r="D54" s="16">
        <f>D5+D16+D25+D31+D34+D36+D41+D43+D47+D52</f>
        <v>6035337</v>
      </c>
      <c r="E54" s="16">
        <f>E5+E16+E25+E31+E34+E36+E41+E43+E47+E52</f>
        <v>2584337</v>
      </c>
      <c r="F54" s="16">
        <f>F5+F16+F25+F31+F34+F36+F41+F43+F47+F52</f>
        <v>2485200</v>
      </c>
      <c r="G54" s="16">
        <f>G5+G16+G25+G31+G34+G36+G41+G43+G47+G52</f>
        <v>99137</v>
      </c>
      <c r="H54" s="25"/>
    </row>
    <row r="55" ht="12.75">
      <c r="G55" s="17"/>
    </row>
    <row r="57" ht="12.75">
      <c r="E57" s="17"/>
    </row>
    <row r="64" ht="12.75">
      <c r="D64" s="18"/>
    </row>
  </sheetData>
  <mergeCells count="23">
    <mergeCell ref="A31:C31"/>
    <mergeCell ref="A50:A51"/>
    <mergeCell ref="A34:C34"/>
    <mergeCell ref="A37:A39"/>
    <mergeCell ref="A44:A46"/>
    <mergeCell ref="A36:C36"/>
    <mergeCell ref="A41:C41"/>
    <mergeCell ref="A1:G1"/>
    <mergeCell ref="A5:C5"/>
    <mergeCell ref="A26:A30"/>
    <mergeCell ref="A16:C16"/>
    <mergeCell ref="A25:C25"/>
    <mergeCell ref="A17:A24"/>
    <mergeCell ref="A52:C52"/>
    <mergeCell ref="F2:G2"/>
    <mergeCell ref="E2:E3"/>
    <mergeCell ref="D2:D3"/>
    <mergeCell ref="C2:C3"/>
    <mergeCell ref="B2:B3"/>
    <mergeCell ref="A2:A3"/>
    <mergeCell ref="A47:C47"/>
    <mergeCell ref="A6:A15"/>
    <mergeCell ref="A43:C43"/>
  </mergeCells>
  <printOptions/>
  <pageMargins left="0.2755905511811024" right="0.4724409448818898" top="1.3779527559055118" bottom="0.7874015748031497" header="0.6692913385826772" footer="0.15748031496062992"/>
  <pageSetup horizontalDpi="300" verticalDpi="300" orientation="landscape" paperSize="9" r:id="rId1"/>
  <headerFooter alignWithMargins="0">
    <oddHeader xml:space="preserve">&amp;RZałącznik Nr 9  
do Uchwały Nr XIV/76/07
Rady Gminy Brodnica
z dnia 27 grudnia 2007r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Urząd Gminy</cp:lastModifiedBy>
  <cp:lastPrinted>2007-12-31T09:07:16Z</cp:lastPrinted>
  <dcterms:created xsi:type="dcterms:W3CDTF">2006-11-03T10:47:12Z</dcterms:created>
  <dcterms:modified xsi:type="dcterms:W3CDTF">2007-12-31T09:07:52Z</dcterms:modified>
  <cp:category/>
  <cp:version/>
  <cp:contentType/>
  <cp:contentStatus/>
</cp:coreProperties>
</file>