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Dług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<sst xmlns="http://schemas.openxmlformats.org/spreadsheetml/2006/main" count="21" uniqueCount="21">
  <si>
    <t>Prognozowane kwoty długu na 2005 rok i lata następne</t>
  </si>
  <si>
    <t>L.p.</t>
  </si>
  <si>
    <t>Tytuł dłużny</t>
  </si>
  <si>
    <t>Kwota długu na dzień 31.12.2004r. */</t>
  </si>
  <si>
    <t>Prognozowane kwoty długu według stanu na koniec roku</t>
  </si>
  <si>
    <t>Wyemitowane papiery wartościowe</t>
  </si>
  <si>
    <t>Kredyty: - długoterminowe</t>
  </si>
  <si>
    <t>-krótkoterminowe</t>
  </si>
  <si>
    <t>Pożyczki:  - długoterminowe</t>
  </si>
  <si>
    <t xml:space="preserve">                  - krótkoterminowe</t>
  </si>
  <si>
    <t>Przyjęte depozyty</t>
  </si>
  <si>
    <t>Wymagalne zobowiązania:</t>
  </si>
  <si>
    <t>a)      Jednostek budżetowych</t>
  </si>
  <si>
    <t>b)      Pozostałych jednostek (zakładów budżetowych, gospodarstw pomocniczych, funduszy), wynikające z:</t>
  </si>
  <si>
    <t>Ogółem kwota zadłużenia</t>
  </si>
  <si>
    <t>Prognozowane dochody budżetowe</t>
  </si>
  <si>
    <t>Procentowy wskaźnik zadłużenia w stosunku do planowanych dochodów</t>
  </si>
  <si>
    <r>
      <t>–</t>
    </r>
    <r>
      <rPr>
        <sz val="10"/>
        <rFont val="Times New Roman"/>
        <family val="1"/>
      </rPr>
      <t>       Ustaw,</t>
    </r>
  </si>
  <si>
    <r>
      <t>–</t>
    </r>
    <r>
      <rPr>
        <sz val="10"/>
        <rFont val="Times New Roman"/>
        <family val="1"/>
      </rPr>
      <t>       Orzczeń sądu</t>
    </r>
  </si>
  <si>
    <r>
      <t>–</t>
    </r>
    <r>
      <rPr>
        <sz val="10"/>
        <rFont val="Times New Roman"/>
        <family val="1"/>
      </rPr>
      <t>       Udzielonych poręczeń i gwarancji,</t>
    </r>
  </si>
  <si>
    <r>
      <t>–</t>
    </r>
    <r>
      <rPr>
        <sz val="10"/>
        <rFont val="Times New Roman"/>
        <family val="1"/>
      </rPr>
      <t>       Innych tytułów (w tym z dostaw towarów i usług, skł. Na ubezp. Społ. I fundusz pracy)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</si>
</sst>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_ ;\-#,##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PMingLiU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left" vertical="center" wrapText="1"/>
    </xf>
    <xf numFmtId="165" fontId="3" fillId="0" borderId="6" xfId="0" applyNumberFormat="1" applyFont="1" applyBorder="1" applyAlignment="1">
      <alignment horizontal="right" vertical="center" wrapText="1"/>
    </xf>
    <xf numFmtId="165" fontId="0" fillId="0" borderId="0" xfId="0" applyNumberFormat="1" applyBorder="1" applyAlignment="1">
      <alignment/>
    </xf>
    <xf numFmtId="0" fontId="3" fillId="0" borderId="1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left" vertical="center" wrapText="1"/>
    </xf>
    <xf numFmtId="165" fontId="4" fillId="0" borderId="7" xfId="0" applyNumberFormat="1" applyFont="1" applyBorder="1" applyAlignment="1">
      <alignment horizontal="right" vertical="center" wrapText="1"/>
    </xf>
    <xf numFmtId="165" fontId="4" fillId="0" borderId="6" xfId="0" applyNumberFormat="1" applyFont="1" applyBorder="1" applyAlignment="1">
      <alignment horizontal="right" vertical="center" wrapText="1"/>
    </xf>
    <xf numFmtId="49" fontId="3" fillId="0" borderId="8" xfId="0" applyNumberFormat="1" applyFont="1" applyBorder="1" applyAlignment="1">
      <alignment horizontal="left" vertical="center" wrapText="1" indent="6"/>
    </xf>
    <xf numFmtId="165" fontId="4" fillId="0" borderId="8" xfId="0" applyNumberFormat="1" applyFont="1" applyBorder="1" applyAlignment="1">
      <alignment horizontal="right" vertical="center" wrapText="1"/>
    </xf>
    <xf numFmtId="165" fontId="4" fillId="0" borderId="9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165" fontId="4" fillId="0" borderId="10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165" fontId="4" fillId="0" borderId="11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165" fontId="6" fillId="0" borderId="9" xfId="0" applyNumberFormat="1" applyFont="1" applyBorder="1" applyAlignment="1">
      <alignment horizontal="right" vertical="center" wrapText="1"/>
    </xf>
    <xf numFmtId="165" fontId="6" fillId="0" borderId="11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left" vertical="center" wrapText="1" indent="3"/>
    </xf>
    <xf numFmtId="165" fontId="6" fillId="0" borderId="4" xfId="0" applyNumberFormat="1" applyFont="1" applyBorder="1" applyAlignment="1">
      <alignment horizontal="right" vertical="center" wrapText="1"/>
    </xf>
    <xf numFmtId="165" fontId="6" fillId="0" borderId="12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top"/>
    </xf>
    <xf numFmtId="0" fontId="3" fillId="0" borderId="5" xfId="0" applyFont="1" applyFill="1" applyBorder="1" applyAlignment="1">
      <alignment horizontal="left" vertical="center" wrapText="1"/>
    </xf>
    <xf numFmtId="10" fontId="0" fillId="0" borderId="5" xfId="0" applyNumberFormat="1" applyBorder="1" applyAlignment="1">
      <alignment horizontal="right" vertical="center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Bud&#380;et%202005\Kredyty%20i%20po&#380;yczk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Bud&#380;et%202004\Kredyty%20i%20po&#380;ycz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życzki"/>
      <sheetName val="Kredyty"/>
      <sheetName val="Zestawienia"/>
      <sheetName val="Dług"/>
      <sheetName val="Spłata zobowiązań"/>
      <sheetName val="Arkusz3"/>
    </sheetNames>
    <sheetDataSet>
      <sheetData sheetId="0">
        <row r="7">
          <cell r="L7">
            <v>440758</v>
          </cell>
        </row>
        <row r="11">
          <cell r="L11">
            <v>723210</v>
          </cell>
        </row>
        <row r="15">
          <cell r="L15">
            <v>548787</v>
          </cell>
        </row>
        <row r="19">
          <cell r="L19">
            <v>358825</v>
          </cell>
        </row>
        <row r="23">
          <cell r="L23">
            <v>217225</v>
          </cell>
        </row>
        <row r="27">
          <cell r="L27">
            <v>80625</v>
          </cell>
        </row>
        <row r="31">
          <cell r="L31">
            <v>0</v>
          </cell>
        </row>
        <row r="35">
          <cell r="L35">
            <v>0</v>
          </cell>
        </row>
        <row r="39">
          <cell r="L39">
            <v>0</v>
          </cell>
        </row>
      </sheetData>
      <sheetData sheetId="1">
        <row r="7">
          <cell r="L7">
            <v>1593215.6666666667</v>
          </cell>
        </row>
        <row r="11">
          <cell r="L11">
            <v>1310283.3333333335</v>
          </cell>
        </row>
        <row r="15">
          <cell r="L15">
            <v>894600</v>
          </cell>
        </row>
        <row r="19">
          <cell r="L19">
            <v>703800</v>
          </cell>
        </row>
        <row r="23">
          <cell r="L23">
            <v>563000</v>
          </cell>
        </row>
        <row r="27">
          <cell r="L27">
            <v>472200</v>
          </cell>
        </row>
        <row r="31">
          <cell r="L31">
            <v>381400</v>
          </cell>
        </row>
        <row r="35">
          <cell r="L35">
            <v>290600</v>
          </cell>
        </row>
        <row r="39">
          <cell r="L39">
            <v>199800</v>
          </cell>
        </row>
        <row r="43">
          <cell r="L43">
            <v>109000</v>
          </cell>
        </row>
        <row r="47">
          <cell r="L47">
            <v>18200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życzki"/>
      <sheetName val="Kredyty"/>
      <sheetName val="Zestawienia"/>
      <sheetName val="Arkusz3"/>
    </sheetNames>
    <sheetDataSet>
      <sheetData sheetId="0">
        <row r="39">
          <cell r="L39">
            <v>0</v>
          </cell>
        </row>
        <row r="43">
          <cell r="L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75" zoomScaleNormal="75" workbookViewId="0" topLeftCell="A4">
      <selection activeCell="D20" sqref="D20"/>
    </sheetView>
  </sheetViews>
  <sheetFormatPr defaultColWidth="9.140625" defaultRowHeight="12.75"/>
  <cols>
    <col min="1" max="1" width="5.140625" style="4" customWidth="1"/>
    <col min="2" max="2" width="26.140625" style="4" customWidth="1"/>
    <col min="3" max="3" width="10.7109375" style="4" customWidth="1"/>
    <col min="4" max="13" width="9.8515625" style="4" customWidth="1"/>
    <col min="14" max="16384" width="9.140625" style="4" customWidth="1"/>
  </cols>
  <sheetData>
    <row r="1" spans="1:13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9.5" customHeight="1">
      <c r="A2" s="5" t="s">
        <v>1</v>
      </c>
      <c r="B2" s="5" t="s">
        <v>2</v>
      </c>
      <c r="C2" s="5" t="s">
        <v>3</v>
      </c>
      <c r="D2" s="6" t="s">
        <v>4</v>
      </c>
      <c r="E2" s="7"/>
      <c r="F2" s="7"/>
      <c r="G2" s="7"/>
      <c r="H2" s="7"/>
      <c r="I2" s="7"/>
      <c r="J2" s="7"/>
      <c r="K2" s="7"/>
      <c r="L2" s="7"/>
      <c r="M2" s="8"/>
    </row>
    <row r="3" spans="1:13" ht="63" customHeight="1">
      <c r="A3" s="9"/>
      <c r="B3" s="9"/>
      <c r="C3" s="9"/>
      <c r="D3" s="10">
        <v>2005</v>
      </c>
      <c r="E3" s="10">
        <v>2006</v>
      </c>
      <c r="F3" s="10">
        <v>2007</v>
      </c>
      <c r="G3" s="10">
        <v>2008</v>
      </c>
      <c r="H3" s="10">
        <v>2009</v>
      </c>
      <c r="I3" s="10">
        <v>2010</v>
      </c>
      <c r="J3" s="10">
        <v>2011</v>
      </c>
      <c r="K3" s="10">
        <v>2012</v>
      </c>
      <c r="L3" s="10">
        <v>2013</v>
      </c>
      <c r="M3" s="10">
        <v>2014</v>
      </c>
    </row>
    <row r="4" spans="1:13" ht="15.75">
      <c r="A4" s="11">
        <v>1</v>
      </c>
      <c r="B4" s="11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</row>
    <row r="5" spans="1:14" ht="25.5">
      <c r="A5" s="13">
        <v>1</v>
      </c>
      <c r="B5" s="14" t="s">
        <v>5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6"/>
    </row>
    <row r="6" spans="1:14" ht="12.75">
      <c r="A6" s="17">
        <v>2</v>
      </c>
      <c r="B6" s="18" t="s">
        <v>6</v>
      </c>
      <c r="C6" s="19">
        <f>'[1]Kredyty'!L7</f>
        <v>1593215.6666666667</v>
      </c>
      <c r="D6" s="19">
        <f>'[1]Kredyty'!L11</f>
        <v>1310283.3333333335</v>
      </c>
      <c r="E6" s="19">
        <f>'[1]Kredyty'!L15</f>
        <v>894600</v>
      </c>
      <c r="F6" s="19">
        <f>'[1]Kredyty'!L19</f>
        <v>703800</v>
      </c>
      <c r="G6" s="19">
        <f>'[1]Kredyty'!L23</f>
        <v>563000</v>
      </c>
      <c r="H6" s="19">
        <f>'[1]Kredyty'!L27</f>
        <v>472200</v>
      </c>
      <c r="I6" s="20">
        <f>'[1]Kredyty'!L31</f>
        <v>381400</v>
      </c>
      <c r="J6" s="20">
        <f>'[1]Kredyty'!L35</f>
        <v>290600</v>
      </c>
      <c r="K6" s="20">
        <f>'[1]Kredyty'!L39</f>
        <v>199800</v>
      </c>
      <c r="L6" s="20">
        <f>'[1]Kredyty'!L43</f>
        <v>109000</v>
      </c>
      <c r="M6" s="20">
        <f>'[1]Kredyty'!L47</f>
        <v>18200</v>
      </c>
      <c r="N6" s="16"/>
    </row>
    <row r="7" spans="1:14" ht="12.75">
      <c r="A7" s="17"/>
      <c r="B7" s="21" t="s">
        <v>7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16"/>
    </row>
    <row r="8" spans="1:13" ht="12.75">
      <c r="A8" s="17">
        <v>3</v>
      </c>
      <c r="B8" s="24" t="s">
        <v>8</v>
      </c>
      <c r="C8" s="23">
        <f>'[1]Pożyczki'!L7</f>
        <v>440758</v>
      </c>
      <c r="D8" s="23">
        <f>'[1]Pożyczki'!L11</f>
        <v>723210</v>
      </c>
      <c r="E8" s="23">
        <f>'[1]Pożyczki'!L15</f>
        <v>548787</v>
      </c>
      <c r="F8" s="23">
        <f>'[1]Pożyczki'!L19</f>
        <v>358825</v>
      </c>
      <c r="G8" s="23">
        <f>'[1]Pożyczki'!L23</f>
        <v>217225</v>
      </c>
      <c r="H8" s="25">
        <f>'[1]Pożyczki'!L27</f>
        <v>80625</v>
      </c>
      <c r="I8" s="20">
        <f>'[1]Pożyczki'!L31</f>
        <v>0</v>
      </c>
      <c r="J8" s="20">
        <f>'[1]Pożyczki'!L35</f>
        <v>0</v>
      </c>
      <c r="K8" s="20">
        <f>'[1]Pożyczki'!L39</f>
        <v>0</v>
      </c>
      <c r="L8" s="20">
        <f>'[2]Pożyczki'!$L$39</f>
        <v>0</v>
      </c>
      <c r="M8" s="20">
        <f>'[2]Pożyczki'!$L$43</f>
        <v>0</v>
      </c>
    </row>
    <row r="9" spans="1:13" ht="12.75">
      <c r="A9" s="17"/>
      <c r="B9" s="26" t="s">
        <v>9</v>
      </c>
      <c r="C9" s="23"/>
      <c r="D9" s="27">
        <v>0</v>
      </c>
      <c r="E9" s="27">
        <v>0</v>
      </c>
      <c r="F9" s="27">
        <v>0</v>
      </c>
      <c r="G9" s="27">
        <v>0</v>
      </c>
      <c r="H9" s="22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</row>
    <row r="10" spans="1:13" ht="12.75">
      <c r="A10" s="13">
        <v>4</v>
      </c>
      <c r="B10" s="28" t="s">
        <v>10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</row>
    <row r="11" spans="1:13" ht="12.75">
      <c r="A11" s="17">
        <v>5</v>
      </c>
      <c r="B11" s="18" t="s">
        <v>11</v>
      </c>
      <c r="C11" s="23">
        <v>0</v>
      </c>
      <c r="D11" s="30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</row>
    <row r="12" spans="1:13" ht="12.75">
      <c r="A12" s="17"/>
      <c r="B12" s="31" t="s">
        <v>12</v>
      </c>
      <c r="C12" s="23">
        <v>0</v>
      </c>
      <c r="D12" s="30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</row>
    <row r="13" spans="1:13" ht="60" customHeight="1">
      <c r="A13" s="17"/>
      <c r="B13" s="31" t="s">
        <v>13</v>
      </c>
      <c r="C13" s="23">
        <v>0</v>
      </c>
      <c r="D13" s="30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</row>
    <row r="14" spans="1:13" ht="14.25">
      <c r="A14" s="17"/>
      <c r="B14" s="32" t="s">
        <v>17</v>
      </c>
      <c r="C14" s="33">
        <v>0</v>
      </c>
      <c r="D14" s="34">
        <v>0</v>
      </c>
      <c r="E14" s="3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</row>
    <row r="15" spans="1:13" ht="14.25">
      <c r="A15" s="17"/>
      <c r="B15" s="32" t="s">
        <v>18</v>
      </c>
      <c r="C15" s="33">
        <v>0</v>
      </c>
      <c r="D15" s="34">
        <v>0</v>
      </c>
      <c r="E15" s="3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 ht="27">
      <c r="A16" s="17"/>
      <c r="B16" s="32" t="s">
        <v>19</v>
      </c>
      <c r="C16" s="33">
        <v>0</v>
      </c>
      <c r="D16" s="34">
        <v>0</v>
      </c>
      <c r="E16" s="3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ht="52.5">
      <c r="A17" s="17"/>
      <c r="B17" s="35" t="s">
        <v>20</v>
      </c>
      <c r="C17" s="36">
        <v>0</v>
      </c>
      <c r="D17" s="37">
        <v>0</v>
      </c>
      <c r="E17" s="36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</row>
    <row r="18" spans="1:13" ht="12.75">
      <c r="A18" s="13">
        <v>6</v>
      </c>
      <c r="B18" s="26" t="s">
        <v>14</v>
      </c>
      <c r="C18" s="27">
        <f aca="true" t="shared" si="0" ref="C18:M18">C5+C6+C7+C8+C9+C10+C11</f>
        <v>2033973.6666666667</v>
      </c>
      <c r="D18" s="27">
        <f t="shared" si="0"/>
        <v>2033493.3333333335</v>
      </c>
      <c r="E18" s="27">
        <f t="shared" si="0"/>
        <v>1443387</v>
      </c>
      <c r="F18" s="27">
        <f t="shared" si="0"/>
        <v>1062625</v>
      </c>
      <c r="G18" s="27">
        <f t="shared" si="0"/>
        <v>780225</v>
      </c>
      <c r="H18" s="27">
        <f t="shared" si="0"/>
        <v>552825</v>
      </c>
      <c r="I18" s="27">
        <f t="shared" si="0"/>
        <v>381400</v>
      </c>
      <c r="J18" s="27">
        <f t="shared" si="0"/>
        <v>290600</v>
      </c>
      <c r="K18" s="27">
        <f t="shared" si="0"/>
        <v>199800</v>
      </c>
      <c r="L18" s="27">
        <f t="shared" si="0"/>
        <v>109000</v>
      </c>
      <c r="M18" s="27">
        <f t="shared" si="0"/>
        <v>18200</v>
      </c>
    </row>
    <row r="19" spans="1:13" ht="25.5">
      <c r="A19" s="13">
        <v>7</v>
      </c>
      <c r="B19" s="38" t="s">
        <v>15</v>
      </c>
      <c r="C19" s="29">
        <v>8555386</v>
      </c>
      <c r="D19" s="29">
        <v>10011669</v>
      </c>
      <c r="E19" s="29">
        <v>9000000</v>
      </c>
      <c r="F19" s="29">
        <f aca="true" t="shared" si="1" ref="F19:M19">E19+(E19*3%)</f>
        <v>9270000</v>
      </c>
      <c r="G19" s="29">
        <f t="shared" si="1"/>
        <v>9548100</v>
      </c>
      <c r="H19" s="29">
        <f t="shared" si="1"/>
        <v>9834543</v>
      </c>
      <c r="I19" s="29">
        <f t="shared" si="1"/>
        <v>10129579.29</v>
      </c>
      <c r="J19" s="29">
        <f t="shared" si="1"/>
        <v>10433466.668699998</v>
      </c>
      <c r="K19" s="29">
        <f t="shared" si="1"/>
        <v>10746470.668760998</v>
      </c>
      <c r="L19" s="29">
        <f t="shared" si="1"/>
        <v>11068864.788823828</v>
      </c>
      <c r="M19" s="29">
        <f t="shared" si="1"/>
        <v>11400930.732488543</v>
      </c>
    </row>
    <row r="20" spans="1:13" ht="38.25">
      <c r="A20" s="39">
        <v>8</v>
      </c>
      <c r="B20" s="40" t="s">
        <v>16</v>
      </c>
      <c r="C20" s="41">
        <f aca="true" t="shared" si="2" ref="C20:M20">C18/C19</f>
        <v>0.23774189343025162</v>
      </c>
      <c r="D20" s="41">
        <f t="shared" si="2"/>
        <v>0.2031123215652988</v>
      </c>
      <c r="E20" s="41">
        <f t="shared" si="2"/>
        <v>0.16037633333333334</v>
      </c>
      <c r="F20" s="41">
        <f t="shared" si="2"/>
        <v>0.11463052858683927</v>
      </c>
      <c r="G20" s="41">
        <f t="shared" si="2"/>
        <v>0.08171521035598706</v>
      </c>
      <c r="H20" s="41">
        <f t="shared" si="2"/>
        <v>0.056212576425767824</v>
      </c>
      <c r="I20" s="41">
        <f t="shared" si="2"/>
        <v>0.03765210667500486</v>
      </c>
      <c r="J20" s="41">
        <f t="shared" si="2"/>
        <v>0.027852679193559788</v>
      </c>
      <c r="K20" s="41">
        <f t="shared" si="2"/>
        <v>0.01859215049837713</v>
      </c>
      <c r="L20" s="41">
        <f t="shared" si="2"/>
        <v>0.009847441637380619</v>
      </c>
      <c r="M20" s="41">
        <f t="shared" si="2"/>
        <v>0.0015963608960570701</v>
      </c>
    </row>
    <row r="23" spans="1:2" ht="12.75">
      <c r="A23" s="42"/>
      <c r="B23" s="43"/>
    </row>
  </sheetData>
  <mergeCells count="8">
    <mergeCell ref="A11:A17"/>
    <mergeCell ref="A1:M1"/>
    <mergeCell ref="D2:M2"/>
    <mergeCell ref="A8:A9"/>
    <mergeCell ref="A6:A7"/>
    <mergeCell ref="A2:A3"/>
    <mergeCell ref="B2:B3"/>
    <mergeCell ref="C2:C3"/>
  </mergeCells>
  <printOptions/>
  <pageMargins left="0.1968503937007874" right="0" top="1.1811023622047245" bottom="0.2362204724409449" header="0.5118110236220472" footer="0.35433070866141736"/>
  <pageSetup orientation="landscape" paperSize="9" r:id="rId1"/>
  <headerFooter alignWithMargins="0">
    <oddHeader xml:space="preserve">&amp;RZałącznik nr 7
do Uchwały Nr XXI/105/05 
Rady Gminy Brodnica
z dnia 19 stycznia 2005r </oddHeader>
    <oddFooter>&amp;L
* kwota zaciągniętego długu w roku 2004 i w latach poprzedzających, po uwzględnieniu spłat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dcterms:created xsi:type="dcterms:W3CDTF">2005-01-20T10:32:35Z</dcterms:created>
  <dcterms:modified xsi:type="dcterms:W3CDTF">2005-01-20T10:32:51Z</dcterms:modified>
  <cp:category/>
  <cp:version/>
  <cp:contentType/>
  <cp:contentStatus/>
</cp:coreProperties>
</file>