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4.05.2008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<sst xmlns="http://schemas.openxmlformats.org/spreadsheetml/2006/main" count="75" uniqueCount="75">
  <si>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Wykaz inwestycji do realizacji w 2008r</t>
  </si>
  <si>
    <t>Dział/Rozdział</t>
  </si>
  <si>
    <t>L.p.</t>
  </si>
  <si>
    <t>Nazwa i lokalizacja zadania inwestycyjnego</t>
  </si>
  <si>
    <t>Wartość kosztorysowa ogółem</t>
  </si>
  <si>
    <t>Planowane nakłady inwestycyjne w 2008r.</t>
  </si>
  <si>
    <t>Budżet Gminy</t>
  </si>
  <si>
    <t>Środki własne oraz pożyczki 
i kredyty</t>
  </si>
  <si>
    <t>Środki planowane do pozyskania ze źródeł zewnętrznych</t>
  </si>
  <si>
    <t>Skrót nazwy żródła</t>
  </si>
  <si>
    <t>Razem dział (010)</t>
  </si>
  <si>
    <t>010/01010</t>
  </si>
  <si>
    <t>Budowa przydomowych oczyszczalni ścieków</t>
  </si>
  <si>
    <t xml:space="preserve">Budowa kanalizacji sanitarnej Brodnica -  Gorczenica - Kominy </t>
  </si>
  <si>
    <t>Budowa kanalizacji w Karbowie (ulice kwiatowe)</t>
  </si>
  <si>
    <t>Projekt i budowa kanalizacji sanitarnej w Szabdzie (Belfort)</t>
  </si>
  <si>
    <t>Budowa kanalizacji w Karbowie przy ul. Sportowej Kruszynkach, Niewierzu i Mszanie</t>
  </si>
  <si>
    <t>Projekt kanalizacji deszczowej w Karbowie</t>
  </si>
  <si>
    <t>Budowa wodociągu w Karbowie i Gorczenicy na terenach objętych planem miejscowym</t>
  </si>
  <si>
    <t>Budowa wodociągu w Tamie Brodzkiej</t>
  </si>
  <si>
    <t>Opracowanie koncepcji lokalizacji i wykonania nowych ujęć wody wraz ze stacjami uzdatniania wody</t>
  </si>
  <si>
    <t>Projekt kanalizacji w Karbowie na terenach objętych miejscowym planem zagospodarowania przestrzennego</t>
  </si>
  <si>
    <t>Razem dział (600)</t>
  </si>
  <si>
    <t>600/60016</t>
  </si>
  <si>
    <t>Projektowanie poprawy bezpieczeństwa ruchu pieszych przy drogach asfaltowych poprzez budowę chodników</t>
  </si>
  <si>
    <t>Budowa chodnika w Wybudowaniu Michałowo - Cielęta</t>
  </si>
  <si>
    <t>Modernizacja dróg gminnych asfaltowych</t>
  </si>
  <si>
    <t>Aktualizacja projektu drogi Szczuka - Cielęta 3km</t>
  </si>
  <si>
    <t>Budowa zatoki autobusowej w Cielętach</t>
  </si>
  <si>
    <t>Projektowanie utwardzenia dróg w Karbowie, Kruszynkach i Cielętach w obszarach objętych planem miejscowym</t>
  </si>
  <si>
    <t>Zakup sprzętu do utrzymania dróg</t>
  </si>
  <si>
    <t>Dotacja do Miasta Brodnica na opracowanie dokumentacji na budowę trasy przemysłowej</t>
  </si>
  <si>
    <t>Projekt przebudowy drogi łączącej drogę wojewódzką nr 560 poprzez tereny inwestycyjne we wsi Moczadła, Kominy z miejscowością Gorczenica</t>
  </si>
  <si>
    <t>Projekt przebudowy ul. Żmijewskiej w Karbowie</t>
  </si>
  <si>
    <t>Razem dział (700)</t>
  </si>
  <si>
    <t>700/70005</t>
  </si>
  <si>
    <t>Budowa instalacji kanalizacyjnej i oczyszczalni biologicznej ścieków w Kominach 1</t>
  </si>
  <si>
    <t>Modernizacja budynku w Gorczenica 24 poprzez wymianę okien</t>
  </si>
  <si>
    <t>Modernizacja budynku w Szymkowo 13 poprzez naprawę dachu</t>
  </si>
  <si>
    <t>Budowa oczyszczalni biologicznej przy budynku w Moczadłach 13</t>
  </si>
  <si>
    <t>Wykup działek</t>
  </si>
  <si>
    <t>Razem dział (750)</t>
  </si>
  <si>
    <t>750/75023</t>
  </si>
  <si>
    <t>Zakup sprzętu i wyposażenia dla Urzędu Gminy</t>
  </si>
  <si>
    <t>750/75095</t>
  </si>
  <si>
    <t>Zakup dodatkowego wyposażenia do samochodu osobowo-ciężarowego</t>
  </si>
  <si>
    <t>Razem dział (754)</t>
  </si>
  <si>
    <t>Zakup samochodu dla OSP Gorczenica</t>
  </si>
  <si>
    <t>Razem dział (801)</t>
  </si>
  <si>
    <t>801/80101</t>
  </si>
  <si>
    <t>Projektowanie sali gimnastycznej przy szkole w Gortatowie i Szczuce</t>
  </si>
  <si>
    <t>Budowa parkingu przy SP w Gorczenicy</t>
  </si>
  <si>
    <t>Zakup sprzętu dla szkół</t>
  </si>
  <si>
    <t>801/801003</t>
  </si>
  <si>
    <t xml:space="preserve">Budowa placu zabaw w Mszanie </t>
  </si>
  <si>
    <t>Razem dział (852)</t>
  </si>
  <si>
    <t>852/85219</t>
  </si>
  <si>
    <t>Zakup sprzętu dla GOPS</t>
  </si>
  <si>
    <t>Razem dział (900)</t>
  </si>
  <si>
    <t>900/90015</t>
  </si>
  <si>
    <t>Wykonanie oświetlenia ulicznego w Cielętach i Kruszynkach</t>
  </si>
  <si>
    <t>Modernizacja istniejącego oświetlenia</t>
  </si>
  <si>
    <t>Projekt oświetlenia ulicznego w Karbowie i Szabdzie</t>
  </si>
  <si>
    <t>Razem dział (921)</t>
  </si>
  <si>
    <t>921/92109</t>
  </si>
  <si>
    <t>Rozbudowa świetlicy wiejskiej w Szabdzie</t>
  </si>
  <si>
    <t>SPO</t>
  </si>
  <si>
    <t>Informatyzacja świetlic na terenie Gminy Brodnica</t>
  </si>
  <si>
    <t>921/92195</t>
  </si>
  <si>
    <t>Wykonanie konstrukcji zadaszenia i zakup plandeki do sceny przenośnej wykorzystywanej na uroczystościach gminnych</t>
  </si>
  <si>
    <t>Zakup namiotów</t>
  </si>
  <si>
    <t>Razem dział (758)</t>
  </si>
  <si>
    <t>758/75818</t>
  </si>
  <si>
    <t>Rezerwa na wydatki inwestycyjne</t>
  </si>
  <si>
    <t>Razem inwestycje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</si>
</sst>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2" fontId="3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left" vertical="center" wrapText="1"/>
    </xf>
    <xf numFmtId="4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2" fontId="0" fillId="0" borderId="1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2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2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wrapText="1"/>
    </xf>
    <xf numFmtId="42" fontId="6" fillId="2" borderId="1" xfId="0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92" zoomScaleNormal="92" workbookViewId="0" topLeftCell="A34">
      <selection activeCell="E56" sqref="E56"/>
    </sheetView>
  </sheetViews>
  <sheetFormatPr defaultColWidth="9.140625" defaultRowHeight="12.75"/>
  <cols>
    <col min="1" max="1" width="13.28125" style="0" customWidth="1"/>
    <col min="2" max="2" width="5.28125" style="0" customWidth="1"/>
    <col min="3" max="3" width="44.7109375" style="0" customWidth="1"/>
    <col min="4" max="6" width="15.7109375" style="0" customWidth="1"/>
    <col min="7" max="7" width="14.7109375" style="0" customWidth="1"/>
    <col min="8" max="8" width="12.00390625" style="1" customWidth="1"/>
  </cols>
  <sheetData>
    <row r="1" spans="1:7" ht="30" customHeight="1">
      <c r="A1" s="46" t="s">
        <v>0</v>
      </c>
      <c r="B1" s="46"/>
      <c r="C1" s="46"/>
      <c r="D1" s="46"/>
      <c r="E1" s="46"/>
      <c r="F1" s="47"/>
      <c r="G1" s="47"/>
    </row>
    <row r="2" spans="1:8" ht="30" customHeight="1">
      <c r="A2" s="43" t="s">
        <v>1</v>
      </c>
      <c r="B2" s="43" t="s">
        <v>2</v>
      </c>
      <c r="C2" s="42" t="s">
        <v>3</v>
      </c>
      <c r="D2" s="42" t="s">
        <v>4</v>
      </c>
      <c r="E2" s="42" t="s">
        <v>5</v>
      </c>
      <c r="F2" s="40" t="s">
        <v>6</v>
      </c>
      <c r="G2" s="41"/>
      <c r="H2" s="4"/>
    </row>
    <row r="3" spans="1:8" ht="68.25" customHeight="1">
      <c r="A3" s="43"/>
      <c r="B3" s="43"/>
      <c r="C3" s="42"/>
      <c r="D3" s="42"/>
      <c r="E3" s="42"/>
      <c r="F3" s="5" t="s">
        <v>7</v>
      </c>
      <c r="G3" s="3" t="s">
        <v>8</v>
      </c>
      <c r="H3" s="6" t="s">
        <v>9</v>
      </c>
    </row>
    <row r="4" spans="1:8" ht="12.75">
      <c r="A4" s="7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6">
        <v>8</v>
      </c>
    </row>
    <row r="5" spans="1:8" ht="15">
      <c r="A5" s="48" t="s">
        <v>10</v>
      </c>
      <c r="B5" s="48"/>
      <c r="C5" s="48"/>
      <c r="D5" s="8">
        <f>SUM(D6:D15)</f>
        <v>4050000</v>
      </c>
      <c r="E5" s="8">
        <f>SUM(E6:E15)</f>
        <v>996000</v>
      </c>
      <c r="F5" s="8">
        <f>SUM(F6:F15)</f>
        <v>996000</v>
      </c>
      <c r="G5" s="8"/>
      <c r="H5" s="9"/>
    </row>
    <row r="6" spans="1:8" ht="12.75">
      <c r="A6" s="44" t="s">
        <v>11</v>
      </c>
      <c r="B6" s="10">
        <v>1</v>
      </c>
      <c r="C6" s="11" t="s">
        <v>12</v>
      </c>
      <c r="D6" s="12">
        <v>240000</v>
      </c>
      <c r="E6" s="12">
        <v>30000</v>
      </c>
      <c r="F6" s="12">
        <f aca="true" t="shared" si="0" ref="F6:F15">E6</f>
        <v>30000</v>
      </c>
      <c r="G6" s="12"/>
      <c r="H6" s="9"/>
    </row>
    <row r="7" spans="1:8" ht="25.5">
      <c r="A7" s="45"/>
      <c r="B7" s="10">
        <f aca="true" t="shared" si="1" ref="B7:B15">B6+1</f>
        <v>2</v>
      </c>
      <c r="C7" s="11" t="s">
        <v>13</v>
      </c>
      <c r="D7" s="12">
        <v>1500000</v>
      </c>
      <c r="E7" s="12">
        <v>200000</v>
      </c>
      <c r="F7" s="12">
        <f t="shared" si="0"/>
        <v>200000</v>
      </c>
      <c r="G7" s="12"/>
      <c r="H7" s="9"/>
    </row>
    <row r="8" spans="1:8" ht="12.75">
      <c r="A8" s="45"/>
      <c r="B8" s="10">
        <f t="shared" si="1"/>
        <v>3</v>
      </c>
      <c r="C8" s="11" t="s">
        <v>14</v>
      </c>
      <c r="D8" s="12">
        <v>1500000</v>
      </c>
      <c r="E8" s="12">
        <v>300000</v>
      </c>
      <c r="F8" s="12">
        <f t="shared" si="0"/>
        <v>300000</v>
      </c>
      <c r="G8" s="12"/>
      <c r="H8" s="14"/>
    </row>
    <row r="9" spans="1:8" ht="25.5">
      <c r="A9" s="45"/>
      <c r="B9" s="10">
        <f t="shared" si="1"/>
        <v>4</v>
      </c>
      <c r="C9" s="11" t="s">
        <v>15</v>
      </c>
      <c r="D9" s="12">
        <v>100000</v>
      </c>
      <c r="E9" s="12">
        <f>10000+25000</f>
        <v>35000</v>
      </c>
      <c r="F9" s="12">
        <f t="shared" si="0"/>
        <v>35000</v>
      </c>
      <c r="G9" s="12"/>
      <c r="H9" s="9"/>
    </row>
    <row r="10" spans="1:8" ht="25.5">
      <c r="A10" s="45"/>
      <c r="B10" s="10">
        <f t="shared" si="1"/>
        <v>5</v>
      </c>
      <c r="C10" s="11" t="s">
        <v>16</v>
      </c>
      <c r="D10" s="12">
        <f>300000+50000</f>
        <v>350000</v>
      </c>
      <c r="E10" s="12">
        <f>100000+48000-25000+50000</f>
        <v>173000</v>
      </c>
      <c r="F10" s="12">
        <f t="shared" si="0"/>
        <v>173000</v>
      </c>
      <c r="G10" s="12"/>
      <c r="H10" s="9"/>
    </row>
    <row r="11" spans="1:8" ht="12.75">
      <c r="A11" s="45"/>
      <c r="B11" s="10">
        <f t="shared" si="1"/>
        <v>6</v>
      </c>
      <c r="C11" s="11" t="s">
        <v>17</v>
      </c>
      <c r="D11" s="12">
        <v>50000</v>
      </c>
      <c r="E11" s="12">
        <v>50000</v>
      </c>
      <c r="F11" s="12">
        <f t="shared" si="0"/>
        <v>50000</v>
      </c>
      <c r="G11" s="12"/>
      <c r="H11" s="9"/>
    </row>
    <row r="12" spans="1:8" ht="25.5">
      <c r="A12" s="45"/>
      <c r="B12" s="10">
        <f t="shared" si="1"/>
        <v>7</v>
      </c>
      <c r="C12" s="11" t="s">
        <v>18</v>
      </c>
      <c r="D12" s="12">
        <v>80000</v>
      </c>
      <c r="E12" s="12">
        <v>80000</v>
      </c>
      <c r="F12" s="12">
        <f t="shared" si="0"/>
        <v>80000</v>
      </c>
      <c r="G12" s="12"/>
      <c r="H12" s="9"/>
    </row>
    <row r="13" spans="1:8" ht="12.75">
      <c r="A13" s="45"/>
      <c r="B13" s="10">
        <f t="shared" si="1"/>
        <v>8</v>
      </c>
      <c r="C13" s="11" t="s">
        <v>19</v>
      </c>
      <c r="D13" s="12">
        <v>170000</v>
      </c>
      <c r="E13" s="12">
        <v>68000</v>
      </c>
      <c r="F13" s="12">
        <f t="shared" si="0"/>
        <v>68000</v>
      </c>
      <c r="G13" s="12"/>
      <c r="H13" s="14"/>
    </row>
    <row r="14" spans="1:8" ht="38.25">
      <c r="A14" s="45"/>
      <c r="B14" s="10">
        <f t="shared" si="1"/>
        <v>9</v>
      </c>
      <c r="C14" s="11" t="s">
        <v>20</v>
      </c>
      <c r="D14" s="12">
        <v>50000</v>
      </c>
      <c r="E14" s="12">
        <v>50000</v>
      </c>
      <c r="F14" s="12">
        <f t="shared" si="0"/>
        <v>50000</v>
      </c>
      <c r="G14" s="12"/>
      <c r="H14" s="9"/>
    </row>
    <row r="15" spans="1:8" ht="38.25">
      <c r="A15" s="45"/>
      <c r="B15" s="10">
        <f t="shared" si="1"/>
        <v>10</v>
      </c>
      <c r="C15" s="11" t="s">
        <v>21</v>
      </c>
      <c r="D15" s="12">
        <v>10000</v>
      </c>
      <c r="E15" s="12">
        <v>10000</v>
      </c>
      <c r="F15" s="12">
        <f t="shared" si="0"/>
        <v>10000</v>
      </c>
      <c r="G15" s="12"/>
      <c r="H15" s="9"/>
    </row>
    <row r="16" spans="1:8" ht="15" customHeight="1">
      <c r="A16" s="37" t="s">
        <v>22</v>
      </c>
      <c r="B16" s="38"/>
      <c r="C16" s="39"/>
      <c r="D16" s="8">
        <f>SUM(D17:D26)</f>
        <v>780000</v>
      </c>
      <c r="E16" s="8">
        <f>SUM(E17:E26)</f>
        <v>410000</v>
      </c>
      <c r="F16" s="8">
        <f>SUM(F17:F26)</f>
        <v>410000</v>
      </c>
      <c r="G16" s="8"/>
      <c r="H16" s="9"/>
    </row>
    <row r="17" spans="1:8" ht="38.25">
      <c r="A17" s="44" t="s">
        <v>23</v>
      </c>
      <c r="B17" s="10">
        <f>B15+1</f>
        <v>11</v>
      </c>
      <c r="C17" s="11" t="s">
        <v>24</v>
      </c>
      <c r="D17" s="12">
        <v>50000</v>
      </c>
      <c r="E17" s="12">
        <f>10000+40000</f>
        <v>50000</v>
      </c>
      <c r="F17" s="12">
        <f aca="true" t="shared" si="2" ref="F17:F26">E17</f>
        <v>50000</v>
      </c>
      <c r="G17" s="12"/>
      <c r="H17" s="9"/>
    </row>
    <row r="18" spans="1:8" ht="25.5">
      <c r="A18" s="45"/>
      <c r="B18" s="10">
        <f aca="true" t="shared" si="3" ref="B18:B26">B17+1</f>
        <v>12</v>
      </c>
      <c r="C18" s="11" t="s">
        <v>25</v>
      </c>
      <c r="D18" s="12">
        <v>300000</v>
      </c>
      <c r="E18" s="12">
        <v>80000</v>
      </c>
      <c r="F18" s="12">
        <f t="shared" si="2"/>
        <v>80000</v>
      </c>
      <c r="G18" s="12"/>
      <c r="H18" s="9"/>
    </row>
    <row r="19" spans="1:8" ht="15" customHeight="1">
      <c r="A19" s="45"/>
      <c r="B19" s="10">
        <f t="shared" si="3"/>
        <v>13</v>
      </c>
      <c r="C19" s="11" t="s">
        <v>26</v>
      </c>
      <c r="D19" s="12">
        <v>225000</v>
      </c>
      <c r="E19" s="12">
        <v>75000</v>
      </c>
      <c r="F19" s="12">
        <f t="shared" si="2"/>
        <v>75000</v>
      </c>
      <c r="G19" s="12"/>
      <c r="H19" s="9"/>
    </row>
    <row r="20" spans="1:8" ht="12.75">
      <c r="A20" s="45"/>
      <c r="B20" s="10">
        <f t="shared" si="3"/>
        <v>14</v>
      </c>
      <c r="C20" s="11" t="s">
        <v>27</v>
      </c>
      <c r="D20" s="12">
        <v>25000</v>
      </c>
      <c r="E20" s="12">
        <v>25000</v>
      </c>
      <c r="F20" s="12">
        <f t="shared" si="2"/>
        <v>25000</v>
      </c>
      <c r="G20" s="12"/>
      <c r="H20" s="9"/>
    </row>
    <row r="21" spans="1:8" ht="15" customHeight="1">
      <c r="A21" s="45"/>
      <c r="B21" s="10">
        <f t="shared" si="3"/>
        <v>15</v>
      </c>
      <c r="C21" s="11" t="s">
        <v>28</v>
      </c>
      <c r="D21" s="12">
        <v>10000</v>
      </c>
      <c r="E21" s="12">
        <v>10000</v>
      </c>
      <c r="F21" s="12">
        <f t="shared" si="2"/>
        <v>10000</v>
      </c>
      <c r="G21" s="12"/>
      <c r="H21" s="9"/>
    </row>
    <row r="22" spans="1:8" ht="38.25">
      <c r="A22" s="45"/>
      <c r="B22" s="10">
        <f t="shared" si="3"/>
        <v>16</v>
      </c>
      <c r="C22" s="11" t="s">
        <v>29</v>
      </c>
      <c r="D22" s="12">
        <v>70000</v>
      </c>
      <c r="E22" s="12">
        <v>70000</v>
      </c>
      <c r="F22" s="12">
        <f t="shared" si="2"/>
        <v>70000</v>
      </c>
      <c r="G22" s="12"/>
      <c r="H22" s="9"/>
    </row>
    <row r="23" spans="1:8" ht="12.75">
      <c r="A23" s="45"/>
      <c r="B23" s="10">
        <f t="shared" si="3"/>
        <v>17</v>
      </c>
      <c r="C23" s="11" t="s">
        <v>30</v>
      </c>
      <c r="D23" s="12">
        <v>40000</v>
      </c>
      <c r="E23" s="12">
        <v>40000</v>
      </c>
      <c r="F23" s="12">
        <f t="shared" si="2"/>
        <v>40000</v>
      </c>
      <c r="G23" s="12"/>
      <c r="H23" s="9"/>
    </row>
    <row r="24" spans="1:8" ht="25.5">
      <c r="A24" s="45"/>
      <c r="B24" s="10">
        <f t="shared" si="3"/>
        <v>18</v>
      </c>
      <c r="C24" s="11" t="s">
        <v>31</v>
      </c>
      <c r="D24" s="12">
        <v>30000</v>
      </c>
      <c r="E24" s="12">
        <v>30000</v>
      </c>
      <c r="F24" s="12">
        <f t="shared" si="2"/>
        <v>30000</v>
      </c>
      <c r="G24" s="12"/>
      <c r="H24" s="9"/>
    </row>
    <row r="25" spans="1:8" ht="39.75" customHeight="1">
      <c r="A25" s="45"/>
      <c r="B25" s="10">
        <f t="shared" si="3"/>
        <v>19</v>
      </c>
      <c r="C25" s="15" t="s">
        <v>32</v>
      </c>
      <c r="D25" s="16">
        <v>17000</v>
      </c>
      <c r="E25" s="16">
        <v>17000</v>
      </c>
      <c r="F25" s="16">
        <f t="shared" si="2"/>
        <v>17000</v>
      </c>
      <c r="G25" s="12"/>
      <c r="H25" s="9"/>
    </row>
    <row r="26" spans="1:8" ht="12.75">
      <c r="A26" s="45"/>
      <c r="B26" s="10">
        <f t="shared" si="3"/>
        <v>20</v>
      </c>
      <c r="C26" s="15" t="s">
        <v>33</v>
      </c>
      <c r="D26" s="16">
        <v>13000</v>
      </c>
      <c r="E26" s="16">
        <v>13000</v>
      </c>
      <c r="F26" s="16">
        <f t="shared" si="2"/>
        <v>13000</v>
      </c>
      <c r="G26" s="12"/>
      <c r="H26" s="9"/>
    </row>
    <row r="27" spans="1:8" s="17" customFormat="1" ht="15" customHeight="1">
      <c r="A27" s="37" t="s">
        <v>34</v>
      </c>
      <c r="B27" s="38"/>
      <c r="C27" s="39"/>
      <c r="D27" s="8">
        <f>SUM(D28:D32)</f>
        <v>360000</v>
      </c>
      <c r="E27" s="8">
        <f>SUM(E28:E32)</f>
        <v>213000</v>
      </c>
      <c r="F27" s="8">
        <f>SUM(F28:F32)</f>
        <v>213000</v>
      </c>
      <c r="G27" s="8"/>
      <c r="H27" s="9"/>
    </row>
    <row r="28" spans="1:8" s="18" customFormat="1" ht="25.5">
      <c r="A28" s="49" t="s">
        <v>35</v>
      </c>
      <c r="B28" s="10">
        <f>B26+1</f>
        <v>21</v>
      </c>
      <c r="C28" s="11" t="s">
        <v>36</v>
      </c>
      <c r="D28" s="12">
        <v>30000</v>
      </c>
      <c r="E28" s="12">
        <v>29600</v>
      </c>
      <c r="F28" s="12">
        <f>E28</f>
        <v>29600</v>
      </c>
      <c r="G28" s="12"/>
      <c r="H28" s="9"/>
    </row>
    <row r="29" spans="1:8" s="18" customFormat="1" ht="25.5">
      <c r="A29" s="50"/>
      <c r="B29" s="10">
        <f>B28+1</f>
        <v>22</v>
      </c>
      <c r="C29" s="19" t="s">
        <v>37</v>
      </c>
      <c r="D29" s="12">
        <v>12000</v>
      </c>
      <c r="E29" s="12">
        <v>5400</v>
      </c>
      <c r="F29" s="12">
        <f>E29</f>
        <v>5400</v>
      </c>
      <c r="G29" s="12"/>
      <c r="H29" s="9"/>
    </row>
    <row r="30" spans="1:8" s="18" customFormat="1" ht="25.5">
      <c r="A30" s="50"/>
      <c r="B30" s="10">
        <f>B29+1</f>
        <v>23</v>
      </c>
      <c r="C30" s="19" t="s">
        <v>38</v>
      </c>
      <c r="D30" s="12">
        <v>80000</v>
      </c>
      <c r="E30" s="12">
        <v>80000</v>
      </c>
      <c r="F30" s="12">
        <f>E30</f>
        <v>80000</v>
      </c>
      <c r="G30" s="12"/>
      <c r="H30" s="9"/>
    </row>
    <row r="31" spans="1:8" s="18" customFormat="1" ht="25.5">
      <c r="A31" s="50"/>
      <c r="B31" s="10">
        <f>B30+1</f>
        <v>24</v>
      </c>
      <c r="C31" s="19" t="s">
        <v>39</v>
      </c>
      <c r="D31" s="12">
        <v>28000</v>
      </c>
      <c r="E31" s="12">
        <v>28000</v>
      </c>
      <c r="F31" s="12">
        <f>E31</f>
        <v>28000</v>
      </c>
      <c r="G31" s="12"/>
      <c r="H31" s="9"/>
    </row>
    <row r="32" spans="1:8" s="18" customFormat="1" ht="12.75">
      <c r="A32" s="51"/>
      <c r="B32" s="10">
        <f>B31+1</f>
        <v>25</v>
      </c>
      <c r="C32" s="19" t="s">
        <v>40</v>
      </c>
      <c r="D32" s="12">
        <v>210000</v>
      </c>
      <c r="E32" s="12">
        <v>70000</v>
      </c>
      <c r="F32" s="12">
        <f>E32</f>
        <v>70000</v>
      </c>
      <c r="G32" s="12"/>
      <c r="H32" s="9"/>
    </row>
    <row r="33" spans="1:8" s="18" customFormat="1" ht="19.5" customHeight="1">
      <c r="A33" s="37" t="s">
        <v>41</v>
      </c>
      <c r="B33" s="38"/>
      <c r="C33" s="39"/>
      <c r="D33" s="8">
        <f>SUM(D34:D35)</f>
        <v>43500</v>
      </c>
      <c r="E33" s="8">
        <f>SUM(E34:E35)</f>
        <v>43500</v>
      </c>
      <c r="F33" s="8">
        <f>SUM(F34:F35)</f>
        <v>43500</v>
      </c>
      <c r="G33" s="8"/>
      <c r="H33" s="9"/>
    </row>
    <row r="34" spans="1:8" s="18" customFormat="1" ht="19.5" customHeight="1">
      <c r="A34" s="20" t="s">
        <v>42</v>
      </c>
      <c r="B34" s="2">
        <f>B31+1</f>
        <v>25</v>
      </c>
      <c r="C34" s="19" t="s">
        <v>43</v>
      </c>
      <c r="D34" s="12">
        <v>35000</v>
      </c>
      <c r="E34" s="12">
        <v>35000</v>
      </c>
      <c r="F34" s="12">
        <f>E34</f>
        <v>35000</v>
      </c>
      <c r="G34" s="8"/>
      <c r="H34" s="9"/>
    </row>
    <row r="35" spans="1:8" s="18" customFormat="1" ht="25.5">
      <c r="A35" s="20" t="s">
        <v>44</v>
      </c>
      <c r="B35" s="2">
        <f>B32+1</f>
        <v>26</v>
      </c>
      <c r="C35" s="19" t="s">
        <v>45</v>
      </c>
      <c r="D35" s="12">
        <v>8500</v>
      </c>
      <c r="E35" s="12">
        <v>8500</v>
      </c>
      <c r="F35" s="12">
        <f>E35</f>
        <v>8500</v>
      </c>
      <c r="G35" s="12"/>
      <c r="H35" s="9"/>
    </row>
    <row r="36" spans="1:8" s="18" customFormat="1" ht="19.5" customHeight="1">
      <c r="A36" s="37" t="s">
        <v>46</v>
      </c>
      <c r="B36" s="38"/>
      <c r="C36" s="39"/>
      <c r="D36" s="8">
        <f>SUM(D37:D37)</f>
        <v>15000</v>
      </c>
      <c r="E36" s="8">
        <f>SUM(E37:E37)</f>
        <v>15000</v>
      </c>
      <c r="F36" s="8">
        <f>SUM(F37:F37)</f>
        <v>15000</v>
      </c>
      <c r="G36" s="12"/>
      <c r="H36" s="9"/>
    </row>
    <row r="37" spans="1:8" s="18" customFormat="1" ht="12.75">
      <c r="A37" s="21"/>
      <c r="B37" s="2">
        <f>B35+1</f>
        <v>27</v>
      </c>
      <c r="C37" s="11" t="s">
        <v>47</v>
      </c>
      <c r="D37" s="12">
        <v>15000</v>
      </c>
      <c r="E37" s="12">
        <v>15000</v>
      </c>
      <c r="F37" s="12">
        <f>E37</f>
        <v>15000</v>
      </c>
      <c r="G37" s="12"/>
      <c r="H37" s="9"/>
    </row>
    <row r="38" spans="1:8" s="22" customFormat="1" ht="19.5" customHeight="1">
      <c r="A38" s="37" t="s">
        <v>48</v>
      </c>
      <c r="B38" s="38"/>
      <c r="C38" s="39"/>
      <c r="D38" s="8">
        <f>SUM(D39:D42)</f>
        <v>135000</v>
      </c>
      <c r="E38" s="8">
        <f>SUM(E39:E42)</f>
        <v>115000</v>
      </c>
      <c r="F38" s="8">
        <f>SUM(F39:F42)</f>
        <v>115000</v>
      </c>
      <c r="G38" s="8"/>
      <c r="H38" s="9"/>
    </row>
    <row r="39" spans="1:8" s="22" customFormat="1" ht="25.5">
      <c r="A39" s="52" t="s">
        <v>49</v>
      </c>
      <c r="B39" s="23">
        <f>B37+1</f>
        <v>28</v>
      </c>
      <c r="C39" s="24" t="s">
        <v>50</v>
      </c>
      <c r="D39" s="25">
        <v>80000</v>
      </c>
      <c r="E39" s="25">
        <v>80000</v>
      </c>
      <c r="F39" s="25">
        <f>E39-G39</f>
        <v>80000</v>
      </c>
      <c r="G39" s="25"/>
      <c r="H39" s="14"/>
    </row>
    <row r="40" spans="1:8" s="22" customFormat="1" ht="19.5" customHeight="1">
      <c r="A40" s="52"/>
      <c r="B40" s="23">
        <f>B39+1</f>
        <v>29</v>
      </c>
      <c r="C40" s="26" t="s">
        <v>51</v>
      </c>
      <c r="D40" s="25">
        <v>20000</v>
      </c>
      <c r="E40" s="25">
        <v>20000</v>
      </c>
      <c r="F40" s="25">
        <f>E40-G40</f>
        <v>20000</v>
      </c>
      <c r="G40" s="25"/>
      <c r="H40" s="14"/>
    </row>
    <row r="41" spans="1:8" s="22" customFormat="1" ht="19.5" customHeight="1">
      <c r="A41" s="53"/>
      <c r="B41" s="23">
        <f>B40+1</f>
        <v>30</v>
      </c>
      <c r="C41" s="11" t="s">
        <v>52</v>
      </c>
      <c r="D41" s="25">
        <v>10000</v>
      </c>
      <c r="E41" s="25">
        <v>10000</v>
      </c>
      <c r="F41" s="25">
        <f>E41-G41</f>
        <v>10000</v>
      </c>
      <c r="G41" s="25"/>
      <c r="H41" s="14"/>
    </row>
    <row r="42" spans="1:8" ht="15" customHeight="1">
      <c r="A42" s="2" t="s">
        <v>53</v>
      </c>
      <c r="B42" s="23">
        <f>B41+1</f>
        <v>31</v>
      </c>
      <c r="C42" s="11" t="s">
        <v>54</v>
      </c>
      <c r="D42" s="12">
        <v>25000</v>
      </c>
      <c r="E42" s="12">
        <v>5000</v>
      </c>
      <c r="F42" s="25">
        <f>E42-G42</f>
        <v>5000</v>
      </c>
      <c r="G42" s="12"/>
      <c r="H42" s="9"/>
    </row>
    <row r="43" spans="1:8" ht="15" customHeight="1">
      <c r="A43" s="37" t="s">
        <v>55</v>
      </c>
      <c r="B43" s="38"/>
      <c r="C43" s="39"/>
      <c r="D43" s="8">
        <f>D44</f>
        <v>5000</v>
      </c>
      <c r="E43" s="8">
        <f>E44</f>
        <v>5000</v>
      </c>
      <c r="F43" s="8">
        <f>F44</f>
        <v>5000</v>
      </c>
      <c r="G43" s="8"/>
      <c r="H43" s="9"/>
    </row>
    <row r="44" spans="1:8" s="18" customFormat="1" ht="19.5" customHeight="1">
      <c r="A44" s="2" t="s">
        <v>56</v>
      </c>
      <c r="B44" s="2">
        <f>B42+1</f>
        <v>32</v>
      </c>
      <c r="C44" s="19" t="s">
        <v>57</v>
      </c>
      <c r="D44" s="12">
        <v>5000</v>
      </c>
      <c r="E44" s="12">
        <v>5000</v>
      </c>
      <c r="F44" s="12">
        <v>5000</v>
      </c>
      <c r="G44" s="12"/>
      <c r="H44" s="9"/>
    </row>
    <row r="45" spans="1:8" ht="15">
      <c r="A45" s="37" t="s">
        <v>58</v>
      </c>
      <c r="B45" s="38"/>
      <c r="C45" s="39"/>
      <c r="D45" s="8">
        <f>SUM(D46:D48)</f>
        <v>358000</v>
      </c>
      <c r="E45" s="8">
        <f>SUM(E46:E48)</f>
        <v>298000</v>
      </c>
      <c r="F45" s="8">
        <f>SUM(F46:F48)</f>
        <v>298000</v>
      </c>
      <c r="G45" s="8"/>
      <c r="H45" s="9"/>
    </row>
    <row r="46" spans="1:8" ht="25.5">
      <c r="A46" s="44" t="s">
        <v>59</v>
      </c>
      <c r="B46" s="2">
        <f>B44+1</f>
        <v>33</v>
      </c>
      <c r="C46" s="11" t="s">
        <v>60</v>
      </c>
      <c r="D46" s="12">
        <v>250000</v>
      </c>
      <c r="E46" s="12">
        <v>250000</v>
      </c>
      <c r="F46" s="12">
        <f>E46</f>
        <v>250000</v>
      </c>
      <c r="G46" s="12"/>
      <c r="H46" s="9"/>
    </row>
    <row r="47" spans="1:8" ht="12.75">
      <c r="A47" s="45"/>
      <c r="B47" s="2">
        <f>B46+1</f>
        <v>34</v>
      </c>
      <c r="C47" s="11" t="s">
        <v>61</v>
      </c>
      <c r="D47" s="12">
        <v>90000</v>
      </c>
      <c r="E47" s="12">
        <v>30000</v>
      </c>
      <c r="F47" s="12">
        <f>E47</f>
        <v>30000</v>
      </c>
      <c r="G47" s="12"/>
      <c r="H47" s="9"/>
    </row>
    <row r="48" spans="1:8" ht="25.5">
      <c r="A48" s="45"/>
      <c r="B48" s="2">
        <f>B47+1</f>
        <v>35</v>
      </c>
      <c r="C48" s="11" t="s">
        <v>62</v>
      </c>
      <c r="D48" s="12">
        <v>18000</v>
      </c>
      <c r="E48" s="12">
        <v>18000</v>
      </c>
      <c r="F48" s="12">
        <f>E48</f>
        <v>18000</v>
      </c>
      <c r="G48" s="12"/>
      <c r="H48" s="9"/>
    </row>
    <row r="49" spans="1:8" ht="15" customHeight="1">
      <c r="A49" s="37" t="s">
        <v>63</v>
      </c>
      <c r="B49" s="38"/>
      <c r="C49" s="39"/>
      <c r="D49" s="8">
        <f>SUM(D50:D53)</f>
        <v>305500</v>
      </c>
      <c r="E49" s="8">
        <f>SUM(E50:E53)</f>
        <v>255500</v>
      </c>
      <c r="F49" s="8">
        <f>SUM(F50:F53)</f>
        <v>156363</v>
      </c>
      <c r="G49" s="8">
        <f>SUM(G50:G53)</f>
        <v>99137</v>
      </c>
      <c r="H49" s="9"/>
    </row>
    <row r="50" spans="1:8" ht="15" customHeight="1">
      <c r="A50" s="54" t="s">
        <v>64</v>
      </c>
      <c r="B50" s="23">
        <f>B48+1</f>
        <v>36</v>
      </c>
      <c r="C50" s="27" t="s">
        <v>65</v>
      </c>
      <c r="D50" s="25">
        <f>99137+98200-14837</f>
        <v>182500</v>
      </c>
      <c r="E50" s="25">
        <v>182500</v>
      </c>
      <c r="F50" s="25">
        <f>E50-G50</f>
        <v>83363</v>
      </c>
      <c r="G50" s="25">
        <v>99137</v>
      </c>
      <c r="H50" s="28" t="s">
        <v>66</v>
      </c>
    </row>
    <row r="51" spans="1:8" ht="15">
      <c r="A51" s="53"/>
      <c r="B51" s="23">
        <f>B50+1</f>
        <v>37</v>
      </c>
      <c r="C51" s="29" t="s">
        <v>67</v>
      </c>
      <c r="D51" s="25">
        <v>100000</v>
      </c>
      <c r="E51" s="25">
        <v>50000</v>
      </c>
      <c r="F51" s="25">
        <f>E51</f>
        <v>50000</v>
      </c>
      <c r="G51" s="30"/>
      <c r="H51" s="28"/>
    </row>
    <row r="52" spans="1:8" ht="38.25">
      <c r="A52" s="44" t="s">
        <v>68</v>
      </c>
      <c r="B52" s="23">
        <f>B51+1</f>
        <v>38</v>
      </c>
      <c r="C52" s="29" t="s">
        <v>69</v>
      </c>
      <c r="D52" s="25">
        <v>16000</v>
      </c>
      <c r="E52" s="25">
        <v>16000</v>
      </c>
      <c r="F52" s="25">
        <f>E52</f>
        <v>16000</v>
      </c>
      <c r="G52" s="30"/>
      <c r="H52" s="28"/>
    </row>
    <row r="53" spans="1:8" ht="15">
      <c r="A53" s="45"/>
      <c r="B53" s="23">
        <f>B52+1</f>
        <v>39</v>
      </c>
      <c r="C53" s="29" t="s">
        <v>70</v>
      </c>
      <c r="D53" s="25">
        <v>7000</v>
      </c>
      <c r="E53" s="25">
        <v>7000</v>
      </c>
      <c r="F53" s="25">
        <f>E53</f>
        <v>7000</v>
      </c>
      <c r="G53" s="30"/>
      <c r="H53" s="28"/>
    </row>
    <row r="54" spans="1:8" ht="15">
      <c r="A54" s="37" t="s">
        <v>71</v>
      </c>
      <c r="B54" s="38"/>
      <c r="C54" s="39"/>
      <c r="D54" s="8">
        <f>SUM(D55:D55)</f>
        <v>0</v>
      </c>
      <c r="E54" s="8">
        <f>SUM(E55:E55)</f>
        <v>248500</v>
      </c>
      <c r="F54" s="8">
        <f>SUM(F55:F55)</f>
        <v>248500</v>
      </c>
      <c r="G54" s="8"/>
      <c r="H54" s="9"/>
    </row>
    <row r="55" spans="1:8" ht="12.75">
      <c r="A55" s="13" t="s">
        <v>72</v>
      </c>
      <c r="B55" s="2">
        <f>B53+1</f>
        <v>40</v>
      </c>
      <c r="C55" s="11" t="s">
        <v>73</v>
      </c>
      <c r="D55" s="12"/>
      <c r="E55" s="12">
        <f>250000-1500</f>
        <v>248500</v>
      </c>
      <c r="F55" s="12">
        <f>E55</f>
        <v>248500</v>
      </c>
      <c r="G55" s="12"/>
      <c r="H55" s="9"/>
    </row>
    <row r="56" spans="1:8" ht="15">
      <c r="A56" s="31"/>
      <c r="B56" s="32"/>
      <c r="C56" s="33" t="s">
        <v>74</v>
      </c>
      <c r="D56" s="34">
        <f>D5+D16+D27+D33+D36+D38+D43+D45+D49+D54</f>
        <v>6052000</v>
      </c>
      <c r="E56" s="34">
        <f>E5+E16+E27+E33+E36+E38+E43+E45+E49+E54</f>
        <v>2599500</v>
      </c>
      <c r="F56" s="34">
        <f>F5+F16+F27+F33+F36+F38+F43+F45+F49+F54</f>
        <v>2500363</v>
      </c>
      <c r="G56" s="34">
        <f>G5+G16+G27+G33+G36+G38+G43+G45+G49+G54</f>
        <v>99137</v>
      </c>
      <c r="H56" s="9"/>
    </row>
    <row r="57" ht="12.75">
      <c r="G57" s="35"/>
    </row>
    <row r="59" ht="12.75">
      <c r="E59" s="35"/>
    </row>
    <row r="62" ht="12.75">
      <c r="E62" s="36"/>
    </row>
    <row r="63" ht="12.75">
      <c r="E63" s="36"/>
    </row>
    <row r="66" ht="12.75">
      <c r="D66" s="36"/>
    </row>
  </sheetData>
  <mergeCells count="24">
    <mergeCell ref="A33:C33"/>
    <mergeCell ref="A52:A53"/>
    <mergeCell ref="A36:C36"/>
    <mergeCell ref="A39:A41"/>
    <mergeCell ref="A46:A48"/>
    <mergeCell ref="A38:C38"/>
    <mergeCell ref="A43:C43"/>
    <mergeCell ref="A50:A51"/>
    <mergeCell ref="A1:G1"/>
    <mergeCell ref="A5:C5"/>
    <mergeCell ref="A28:A32"/>
    <mergeCell ref="A16:C16"/>
    <mergeCell ref="A27:C27"/>
    <mergeCell ref="A17:A26"/>
    <mergeCell ref="A54:C54"/>
    <mergeCell ref="F2:G2"/>
    <mergeCell ref="E2:E3"/>
    <mergeCell ref="D2:D3"/>
    <mergeCell ref="C2:C3"/>
    <mergeCell ref="B2:B3"/>
    <mergeCell ref="A2:A3"/>
    <mergeCell ref="A49:C49"/>
    <mergeCell ref="A6:A15"/>
    <mergeCell ref="A45:C45"/>
  </mergeCells>
  <printOptions/>
  <pageMargins left="0.2755905511811024" right="0.4724409448818898" top="1.3779527559055118" bottom="0.7874015748031497" header="0.6692913385826772" footer="0.15748031496062992"/>
  <pageSetup horizontalDpi="300" verticalDpi="300" orientation="landscape" paperSize="9" r:id="rId1"/>
  <headerFooter alignWithMargins="0">
    <oddHeader xml:space="preserve">&amp;RZałącznik Nr 5  
do Zarządzenia Nr 24/2008          
Wójta Gminy Brodnica
z dnia 14 maja 2008r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2008-05-29T12:04:17Z</cp:lastPrinted>
  <dcterms:created xsi:type="dcterms:W3CDTF">2008-05-16T09:05:39Z</dcterms:created>
  <dcterms:modified xsi:type="dcterms:W3CDTF">2008-05-29T12:16:26Z</dcterms:modified>
  <cp:category/>
  <cp:version/>
  <cp:contentType/>
  <cp:contentStatus/>
</cp:coreProperties>
</file>